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!Alex\Projekte\Reich-mit-Plan\Dateiverkauf\Downloads - PW bildshop24\Vermögenstabelle\"/>
    </mc:Choice>
  </mc:AlternateContent>
  <bookViews>
    <workbookView showHorizontalScroll="0" xWindow="120" yWindow="105" windowWidth="23715" windowHeight="11565"/>
  </bookViews>
  <sheets>
    <sheet name="Übersicht" sheetId="1" r:id="rId1"/>
    <sheet name="Einzelwerte" sheetId="2" r:id="rId2"/>
  </sheets>
  <calcPr calcId="162913"/>
  <customWorkbookViews>
    <customWorkbookView name="WebValley - Persönliche Ansicht" guid="{CA62C2D8-DCFE-4BCB-84DC-59D90FFD9F04}" mergeInterval="0" personalView="1" maximized="1" showHorizontalScroll="0" xWindow="-8" yWindow="-8" windowWidth="1616" windowHeight="916" activeSheetId="2"/>
  </customWorkbookViews>
</workbook>
</file>

<file path=xl/calcChain.xml><?xml version="1.0" encoding="utf-8"?>
<calcChain xmlns="http://schemas.openxmlformats.org/spreadsheetml/2006/main">
  <c r="H3" i="2" l="1"/>
  <c r="H37" i="1"/>
  <c r="H36" i="1"/>
  <c r="H35" i="1"/>
  <c r="H34" i="1"/>
  <c r="H33" i="1"/>
  <c r="H30" i="1"/>
  <c r="H29" i="1"/>
  <c r="H28" i="1"/>
  <c r="H27" i="1"/>
  <c r="H26" i="1"/>
  <c r="H23" i="1"/>
  <c r="H22" i="1"/>
  <c r="H21" i="1"/>
  <c r="H20" i="1"/>
  <c r="H19" i="1"/>
  <c r="H16" i="1"/>
  <c r="H15" i="1"/>
  <c r="H14" i="1"/>
  <c r="H13" i="1"/>
  <c r="H9" i="1"/>
  <c r="H8" i="1"/>
  <c r="H7" i="1"/>
  <c r="H6" i="1"/>
  <c r="H5" i="1"/>
  <c r="H12" i="1"/>
  <c r="J43" i="2"/>
  <c r="J44" i="2"/>
  <c r="J45" i="2"/>
  <c r="J46" i="2"/>
  <c r="J47" i="2"/>
  <c r="J48" i="2"/>
  <c r="J49" i="2"/>
  <c r="J50" i="2"/>
  <c r="J51" i="2"/>
  <c r="J52" i="2"/>
  <c r="J33" i="2"/>
  <c r="J34" i="2"/>
  <c r="J35" i="2"/>
  <c r="J36" i="2"/>
  <c r="J37" i="2"/>
  <c r="J38" i="2"/>
  <c r="J39" i="2"/>
  <c r="J40" i="2"/>
  <c r="J41" i="2"/>
  <c r="J42" i="2"/>
  <c r="J23" i="2"/>
  <c r="J24" i="2"/>
  <c r="J25" i="2"/>
  <c r="J26" i="2"/>
  <c r="J27" i="2"/>
  <c r="J28" i="2"/>
  <c r="J29" i="2"/>
  <c r="J30" i="2"/>
  <c r="J31" i="2"/>
  <c r="J32" i="2"/>
  <c r="J13" i="2"/>
  <c r="J14" i="2"/>
  <c r="J15" i="2"/>
  <c r="J16" i="2"/>
  <c r="J17" i="2"/>
  <c r="J18" i="2"/>
  <c r="J19" i="2"/>
  <c r="J20" i="2"/>
  <c r="J21" i="2"/>
  <c r="J22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I11" i="2"/>
  <c r="I10" i="2"/>
  <c r="I9" i="2"/>
  <c r="I8" i="2"/>
  <c r="I7" i="2"/>
  <c r="I6" i="2"/>
  <c r="I5" i="2"/>
  <c r="I4" i="2"/>
  <c r="I3" i="2"/>
  <c r="J3" i="2"/>
  <c r="J4" i="2"/>
  <c r="J5" i="2"/>
  <c r="J6" i="2"/>
  <c r="J7" i="2"/>
  <c r="J8" i="2"/>
  <c r="J9" i="2"/>
  <c r="J10" i="2"/>
  <c r="J11" i="2"/>
  <c r="J12" i="2"/>
  <c r="H4" i="2"/>
  <c r="H5" i="2"/>
  <c r="H6" i="2"/>
  <c r="H7" i="2"/>
  <c r="H8" i="2"/>
  <c r="H9" i="2"/>
  <c r="H10" i="2"/>
  <c r="H11" i="2"/>
  <c r="H12" i="2"/>
  <c r="D32" i="1"/>
  <c r="D4" i="1"/>
  <c r="D11" i="1"/>
  <c r="D39" i="1"/>
  <c r="D40" i="1"/>
  <c r="D18" i="1"/>
  <c r="D25" i="1"/>
  <c r="I11" i="1"/>
  <c r="I18" i="1"/>
  <c r="I32" i="1"/>
  <c r="I4" i="1"/>
  <c r="I25" i="1"/>
  <c r="I39" i="1"/>
  <c r="F22" i="1"/>
  <c r="J5" i="1"/>
  <c r="F5" i="1"/>
  <c r="F28" i="1"/>
  <c r="J22" i="1"/>
  <c r="J16" i="1"/>
  <c r="J9" i="1"/>
  <c r="F27" i="1"/>
  <c r="J27" i="1"/>
  <c r="J37" i="1"/>
  <c r="J34" i="1"/>
  <c r="J28" i="1"/>
  <c r="F9" i="1"/>
  <c r="J15" i="1"/>
  <c r="J21" i="1"/>
  <c r="J8" i="1"/>
  <c r="F8" i="1"/>
  <c r="J14" i="1"/>
  <c r="F20" i="1"/>
  <c r="F16" i="1"/>
  <c r="F34" i="1"/>
  <c r="F21" i="1"/>
  <c r="J26" i="1"/>
  <c r="J36" i="1"/>
  <c r="F30" i="1"/>
  <c r="J7" i="1"/>
  <c r="J30" i="1"/>
  <c r="J23" i="1"/>
  <c r="F29" i="1"/>
  <c r="J33" i="1"/>
  <c r="F37" i="1"/>
  <c r="K11" i="1"/>
  <c r="F26" i="1"/>
  <c r="F33" i="1"/>
  <c r="F23" i="1"/>
  <c r="F35" i="1"/>
  <c r="F7" i="1"/>
  <c r="F36" i="1"/>
  <c r="F6" i="1"/>
  <c r="J29" i="1"/>
  <c r="F14" i="1"/>
  <c r="J12" i="1"/>
  <c r="F13" i="1"/>
  <c r="J35" i="1"/>
  <c r="J13" i="1"/>
  <c r="J19" i="1"/>
  <c r="J20" i="1"/>
  <c r="F15" i="1"/>
  <c r="K18" i="1"/>
  <c r="F19" i="1"/>
  <c r="J6" i="1"/>
  <c r="F12" i="1"/>
  <c r="K32" i="1"/>
  <c r="K4" i="1"/>
  <c r="K25" i="1"/>
  <c r="G25" i="1"/>
  <c r="G4" i="1"/>
  <c r="G18" i="1"/>
  <c r="G11" i="1"/>
  <c r="G32" i="1"/>
</calcChain>
</file>

<file path=xl/sharedStrings.xml><?xml version="1.0" encoding="utf-8"?>
<sst xmlns="http://schemas.openxmlformats.org/spreadsheetml/2006/main" count="68" uniqueCount="67">
  <si>
    <t>Soll</t>
  </si>
  <si>
    <t>Ist</t>
  </si>
  <si>
    <t xml:space="preserve">Gesamt: </t>
  </si>
  <si>
    <t>© Reich-mit-Plan.de</t>
  </si>
  <si>
    <t>Kaufpreis</t>
  </si>
  <si>
    <t>Stopkurs</t>
  </si>
  <si>
    <t>Stück</t>
  </si>
  <si>
    <t>Nr.</t>
  </si>
  <si>
    <t>Kategorie 1</t>
  </si>
  <si>
    <t>Kategorie 2</t>
  </si>
  <si>
    <t>Kategorie 3</t>
  </si>
  <si>
    <t>Kategorie 4</t>
  </si>
  <si>
    <t>Kategorie 5</t>
  </si>
  <si>
    <t>Unterkategorie 1</t>
  </si>
  <si>
    <t>Unterkategorie 2</t>
  </si>
  <si>
    <t>Unterkategorie 3</t>
  </si>
  <si>
    <t>Unterkategorie 4</t>
  </si>
  <si>
    <t>Unterkategorie 5</t>
  </si>
  <si>
    <t>Unterkategorie 6</t>
  </si>
  <si>
    <t>Unterkategorie 7</t>
  </si>
  <si>
    <t>Unterkategorie 8</t>
  </si>
  <si>
    <t>Unterkategorie 9</t>
  </si>
  <si>
    <t>Unterkategorie 10</t>
  </si>
  <si>
    <t>Unterkategorie 11</t>
  </si>
  <si>
    <t>Unterkategorie 12</t>
  </si>
  <si>
    <t>Unterkategorie 13</t>
  </si>
  <si>
    <t>Unterkategorie 14</t>
  </si>
  <si>
    <t>Unterkategorie 15</t>
  </si>
  <si>
    <t>Unterkategorie 16</t>
  </si>
  <si>
    <t>Unterkategorie 17</t>
  </si>
  <si>
    <t>Unterkategorie 18</t>
  </si>
  <si>
    <t>Unterkategorie 19</t>
  </si>
  <si>
    <t>Unterkategorie 20</t>
  </si>
  <si>
    <t>Unterkategorie 21</t>
  </si>
  <si>
    <t>Unterkategorie 22</t>
  </si>
  <si>
    <t>Unterkategorie 23</t>
  </si>
  <si>
    <t>Unterkategorie 24</t>
  </si>
  <si>
    <t>Unterkategorie 25</t>
  </si>
  <si>
    <t>aktueller Wert</t>
  </si>
  <si>
    <t>Tagesgeld 1</t>
  </si>
  <si>
    <t>Bausparvertrag 1</t>
  </si>
  <si>
    <t>Festgeld 1</t>
  </si>
  <si>
    <t>Geldmarktfonds 1</t>
  </si>
  <si>
    <t>Wertpapier / Produkt</t>
  </si>
  <si>
    <t xml:space="preserve">Bei Tagesgeldkonten und ähnlichen Finanzprodukten </t>
  </si>
  <si>
    <t>Ergebnis 1</t>
  </si>
  <si>
    <t>Ergebnis 2</t>
  </si>
  <si>
    <t>Positionswert</t>
  </si>
  <si>
    <t>Bei Fragen zur Vermögenstabelle schreibt mir bitte einfach kurz eine Email - © Reich-mit-Plan.de</t>
  </si>
  <si>
    <t>Bei Fragen zur Vermögenstabelle schreibt mir bitte einfach kurz eine Email</t>
  </si>
  <si>
    <t>Kategorien</t>
  </si>
  <si>
    <t>Umverteilung nötig</t>
  </si>
  <si>
    <t>Aktie 1</t>
  </si>
  <si>
    <t>Aktie 2</t>
  </si>
  <si>
    <t>Aktie 3</t>
  </si>
  <si>
    <t>Aktie 4</t>
  </si>
  <si>
    <t>Aktie 5</t>
  </si>
  <si>
    <t>Aktie 6</t>
  </si>
  <si>
    <t>Aktie 7</t>
  </si>
  <si>
    <t>Aktie 8</t>
  </si>
  <si>
    <t>Aktie 9</t>
  </si>
  <si>
    <t>Aktie 10</t>
  </si>
  <si>
    <t>Sämtliche Einzelwerte können auf dem zweiten Tabellenblatt eingefügt werden.</t>
  </si>
  <si>
    <t>bitte bei Stückzahl "1" und bei "Kaufpreis" das Startkapital</t>
  </si>
  <si>
    <t>und bei "aktueller Wert" das aktuelle Guthaben eingeben.</t>
  </si>
  <si>
    <t>In der ersten Spalte muss bei Nr. immer die jeweilige Unterkategorie-Nr. stehen</t>
  </si>
  <si>
    <t>zu der das Finanzprodukt der Zeile, auf dem ersten Tabellenblatt gezählt werden soll.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</si>
</sst>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%"/>
    <numFmt numFmtId="178" formatCode="#,##0\ _D_M"/>
  </numFmts>
  <fonts count="20" x14ac:knownFonts="1">
    <font>
      <sz val="10"/>
      <name val="Arial"/>
    </font>
    <font>
      <sz val="10"/>
      <name val="Arial"/>
    </font>
    <font>
      <sz val="10"/>
      <name val="Tahoma"/>
      <family val="2"/>
    </font>
    <font>
      <sz val="8"/>
      <name val="Arial"/>
    </font>
    <font>
      <u/>
      <sz val="10"/>
      <color indexed="12"/>
      <name val="Arial"/>
    </font>
    <font>
      <sz val="10"/>
      <name val="Arial"/>
    </font>
    <font>
      <b/>
      <sz val="10"/>
      <name val="Tahoma"/>
      <family val="2"/>
    </font>
    <font>
      <sz val="10"/>
      <name val="Arial"/>
    </font>
    <font>
      <sz val="10"/>
      <color indexed="8"/>
      <name val="Tahoma"/>
      <family val="2"/>
    </font>
    <font>
      <i/>
      <sz val="10"/>
      <name val="Tahoma"/>
      <family val="2"/>
    </font>
    <font>
      <sz val="10"/>
      <color indexed="12"/>
      <name val="Tahoma"/>
      <family val="2"/>
    </font>
    <font>
      <b/>
      <sz val="10"/>
      <color indexed="9"/>
      <name val="Tahoma"/>
      <family val="2"/>
    </font>
    <font>
      <b/>
      <u/>
      <sz val="10"/>
      <color indexed="20"/>
      <name val="Arial"/>
      <family val="2"/>
    </font>
    <font>
      <b/>
      <sz val="10"/>
      <color indexed="8"/>
      <name val="Tahoma"/>
      <family val="2"/>
    </font>
    <font>
      <sz val="10"/>
      <name val="Arial"/>
    </font>
    <font>
      <b/>
      <sz val="8"/>
      <color indexed="10"/>
      <name val="Tahoma"/>
      <family val="2"/>
    </font>
    <font>
      <sz val="10"/>
      <color indexed="10"/>
      <name val="Arial"/>
    </font>
    <font>
      <b/>
      <sz val="12"/>
      <name val="Tahoma"/>
      <family val="2"/>
    </font>
    <font>
      <sz val="10"/>
      <color indexed="10"/>
      <name val="Arial"/>
      <family val="2"/>
    </font>
    <font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 applyProtection="1">
      <protection hidden="1"/>
    </xf>
    <xf numFmtId="4" fontId="5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165" fontId="5" fillId="2" borderId="0" xfId="2" applyNumberFormat="1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Alignment="1" applyProtection="1">
      <alignment horizontal="center"/>
      <protection locked="0" hidden="1"/>
    </xf>
    <xf numFmtId="178" fontId="12" fillId="2" borderId="0" xfId="1" applyNumberFormat="1" applyFont="1" applyFill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9" fontId="6" fillId="2" borderId="5" xfId="2" applyNumberFormat="1" applyFont="1" applyFill="1" applyBorder="1" applyAlignment="1" applyProtection="1">
      <alignment horizontal="center"/>
      <protection hidden="1"/>
    </xf>
    <xf numFmtId="9" fontId="2" fillId="2" borderId="6" xfId="2" applyFont="1" applyFill="1" applyBorder="1" applyAlignment="1" applyProtection="1">
      <alignment horizontal="center"/>
      <protection hidden="1"/>
    </xf>
    <xf numFmtId="9" fontId="2" fillId="2" borderId="5" xfId="2" applyFont="1" applyFill="1" applyBorder="1" applyAlignment="1" applyProtection="1">
      <alignment horizontal="center"/>
      <protection hidden="1"/>
    </xf>
    <xf numFmtId="9" fontId="2" fillId="2" borderId="7" xfId="2" applyFont="1" applyFill="1" applyBorder="1" applyAlignment="1" applyProtection="1">
      <alignment horizontal="center"/>
      <protection hidden="1"/>
    </xf>
    <xf numFmtId="4" fontId="6" fillId="2" borderId="8" xfId="0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4" fontId="2" fillId="2" borderId="0" xfId="0" applyNumberFormat="1" applyFont="1" applyFill="1" applyProtection="1"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9" fontId="6" fillId="2" borderId="10" xfId="2" applyNumberFormat="1" applyFont="1" applyFill="1" applyBorder="1" applyAlignment="1" applyProtection="1">
      <alignment horizontal="center"/>
      <protection hidden="1"/>
    </xf>
    <xf numFmtId="9" fontId="2" fillId="2" borderId="11" xfId="2" applyFont="1" applyFill="1" applyBorder="1" applyAlignment="1" applyProtection="1">
      <alignment horizontal="center"/>
      <protection hidden="1"/>
    </xf>
    <xf numFmtId="9" fontId="9" fillId="2" borderId="12" xfId="2" applyFont="1" applyFill="1" applyBorder="1" applyAlignment="1" applyProtection="1">
      <alignment horizontal="center"/>
      <protection hidden="1"/>
    </xf>
    <xf numFmtId="4" fontId="2" fillId="2" borderId="0" xfId="0" applyNumberFormat="1" applyFont="1" applyFill="1" applyBorder="1" applyProtection="1">
      <protection hidden="1"/>
    </xf>
    <xf numFmtId="164" fontId="6" fillId="2" borderId="13" xfId="0" applyNumberFormat="1" applyFont="1" applyFill="1" applyBorder="1" applyProtection="1">
      <protection hidden="1"/>
    </xf>
    <xf numFmtId="164" fontId="2" fillId="2" borderId="0" xfId="0" applyNumberFormat="1" applyFont="1" applyFill="1" applyProtection="1"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9" fontId="6" fillId="2" borderId="15" xfId="2" applyNumberFormat="1" applyFont="1" applyFill="1" applyBorder="1" applyAlignment="1" applyProtection="1">
      <alignment horizontal="center"/>
      <protection hidden="1"/>
    </xf>
    <xf numFmtId="9" fontId="2" fillId="2" borderId="16" xfId="2" applyFont="1" applyFill="1" applyBorder="1" applyAlignment="1" applyProtection="1">
      <alignment horizontal="center"/>
      <protection hidden="1"/>
    </xf>
    <xf numFmtId="9" fontId="9" fillId="2" borderId="15" xfId="2" applyFont="1" applyFill="1" applyBorder="1" applyAlignment="1" applyProtection="1">
      <alignment horizontal="center"/>
      <protection hidden="1"/>
    </xf>
    <xf numFmtId="164" fontId="6" fillId="2" borderId="17" xfId="0" applyNumberFormat="1" applyFont="1" applyFill="1" applyBorder="1" applyProtection="1"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Alignment="1" applyProtection="1">
      <alignment horizontal="left"/>
      <protection hidden="1"/>
    </xf>
    <xf numFmtId="9" fontId="9" fillId="2" borderId="19" xfId="2" applyFont="1" applyFill="1" applyBorder="1" applyAlignment="1" applyProtection="1">
      <alignment horizontal="center"/>
      <protection hidden="1"/>
    </xf>
    <xf numFmtId="9" fontId="2" fillId="2" borderId="20" xfId="2" applyFont="1" applyFill="1" applyBorder="1" applyAlignment="1" applyProtection="1">
      <alignment horizontal="center"/>
      <protection hidden="1"/>
    </xf>
    <xf numFmtId="164" fontId="6" fillId="2" borderId="21" xfId="0" applyNumberFormat="1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9" fontId="2" fillId="2" borderId="0" xfId="2" applyNumberFormat="1" applyFont="1" applyFill="1" applyBorder="1" applyAlignment="1" applyProtection="1">
      <alignment horizontal="center"/>
      <protection hidden="1"/>
    </xf>
    <xf numFmtId="9" fontId="9" fillId="2" borderId="0" xfId="2" applyFont="1" applyFill="1" applyBorder="1" applyAlignment="1" applyProtection="1">
      <alignment horizontal="center"/>
      <protection hidden="1"/>
    </xf>
    <xf numFmtId="9" fontId="2" fillId="2" borderId="0" xfId="2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Protection="1">
      <protection hidden="1"/>
    </xf>
    <xf numFmtId="164" fontId="6" fillId="2" borderId="0" xfId="0" applyNumberFormat="1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9" fontId="9" fillId="2" borderId="5" xfId="2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9" fontId="6" fillId="2" borderId="12" xfId="2" applyNumberFormat="1" applyFont="1" applyFill="1" applyBorder="1" applyAlignment="1" applyProtection="1">
      <alignment horizontal="center"/>
      <protection hidden="1"/>
    </xf>
    <xf numFmtId="9" fontId="2" fillId="2" borderId="23" xfId="2" applyFont="1" applyFill="1" applyBorder="1" applyAlignment="1" applyProtection="1">
      <alignment horizontal="center"/>
      <protection hidden="1"/>
    </xf>
    <xf numFmtId="4" fontId="2" fillId="2" borderId="24" xfId="0" applyNumberFormat="1" applyFont="1" applyFill="1" applyBorder="1" applyProtection="1">
      <protection hidden="1"/>
    </xf>
    <xf numFmtId="164" fontId="6" fillId="2" borderId="25" xfId="0" applyNumberFormat="1" applyFont="1" applyFill="1" applyBorder="1" applyProtection="1">
      <protection hidden="1"/>
    </xf>
    <xf numFmtId="0" fontId="5" fillId="2" borderId="15" xfId="0" applyFont="1" applyFill="1" applyBorder="1" applyAlignment="1" applyProtection="1">
      <alignment horizontal="left"/>
      <protection hidden="1"/>
    </xf>
    <xf numFmtId="0" fontId="2" fillId="2" borderId="16" xfId="0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5" fillId="2" borderId="19" xfId="0" applyFont="1" applyFill="1" applyBorder="1" applyAlignment="1" applyProtection="1">
      <alignment horizontal="left"/>
      <protection hidden="1"/>
    </xf>
    <xf numFmtId="0" fontId="2" fillId="2" borderId="20" xfId="0" applyFont="1" applyFill="1" applyBorder="1" applyProtection="1">
      <protection hidden="1"/>
    </xf>
    <xf numFmtId="0" fontId="2" fillId="2" borderId="21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164" fontId="5" fillId="2" borderId="0" xfId="0" applyNumberFormat="1" applyFont="1" applyFill="1" applyProtection="1">
      <protection hidden="1"/>
    </xf>
    <xf numFmtId="9" fontId="2" fillId="2" borderId="12" xfId="2" applyNumberFormat="1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9" fontId="2" fillId="2" borderId="15" xfId="2" applyNumberFormat="1" applyFont="1" applyFill="1" applyBorder="1" applyAlignment="1" applyProtection="1">
      <alignment horizontal="center"/>
      <protection hidden="1"/>
    </xf>
    <xf numFmtId="0" fontId="2" fillId="2" borderId="26" xfId="0" applyFont="1" applyFill="1" applyBorder="1" applyAlignment="1" applyProtection="1">
      <alignment horizontal="center"/>
      <protection hidden="1"/>
    </xf>
    <xf numFmtId="9" fontId="2" fillId="2" borderId="27" xfId="2" applyNumberFormat="1" applyFont="1" applyFill="1" applyBorder="1" applyAlignment="1" applyProtection="1">
      <alignment horizontal="center"/>
      <protection hidden="1"/>
    </xf>
    <xf numFmtId="9" fontId="9" fillId="2" borderId="27" xfId="2" applyFont="1" applyFill="1" applyBorder="1" applyAlignment="1" applyProtection="1">
      <alignment horizontal="center"/>
      <protection hidden="1"/>
    </xf>
    <xf numFmtId="0" fontId="2" fillId="2" borderId="28" xfId="0" applyFont="1" applyFill="1" applyBorder="1" applyProtection="1">
      <protection hidden="1"/>
    </xf>
    <xf numFmtId="0" fontId="2" fillId="2" borderId="29" xfId="0" applyFont="1" applyFill="1" applyBorder="1" applyProtection="1">
      <protection hidden="1"/>
    </xf>
    <xf numFmtId="9" fontId="2" fillId="2" borderId="0" xfId="2" applyNumberFormat="1" applyFont="1" applyFill="1" applyBorder="1" applyAlignment="1" applyProtection="1">
      <alignment horizontal="left"/>
      <protection hidden="1"/>
    </xf>
    <xf numFmtId="0" fontId="5" fillId="2" borderId="12" xfId="0" applyFont="1" applyFill="1" applyBorder="1" applyAlignment="1" applyProtection="1">
      <alignment horizontal="left"/>
      <protection hidden="1"/>
    </xf>
    <xf numFmtId="9" fontId="9" fillId="2" borderId="30" xfId="2" applyFont="1" applyFill="1" applyBorder="1" applyAlignment="1" applyProtection="1">
      <alignment horizontal="center"/>
      <protection hidden="1"/>
    </xf>
    <xf numFmtId="0" fontId="5" fillId="2" borderId="27" xfId="0" applyFont="1" applyFill="1" applyBorder="1" applyAlignment="1" applyProtection="1">
      <alignment horizontal="left"/>
      <protection hidden="1"/>
    </xf>
    <xf numFmtId="9" fontId="10" fillId="2" borderId="12" xfId="2" applyNumberFormat="1" applyFont="1" applyFill="1" applyBorder="1" applyAlignment="1" applyProtection="1">
      <alignment horizontal="center"/>
      <protection hidden="1"/>
    </xf>
    <xf numFmtId="9" fontId="10" fillId="2" borderId="15" xfId="2" applyNumberFormat="1" applyFont="1" applyFill="1" applyBorder="1" applyAlignment="1" applyProtection="1">
      <alignment horizontal="center"/>
      <protection hidden="1"/>
    </xf>
    <xf numFmtId="9" fontId="10" fillId="2" borderId="27" xfId="2" applyNumberFormat="1" applyFont="1" applyFill="1" applyBorder="1" applyAlignment="1" applyProtection="1">
      <alignment horizontal="center"/>
      <protection hidden="1"/>
    </xf>
    <xf numFmtId="164" fontId="8" fillId="2" borderId="0" xfId="0" applyNumberFormat="1" applyFont="1" applyFill="1" applyProtection="1">
      <protection hidden="1"/>
    </xf>
    <xf numFmtId="9" fontId="11" fillId="2" borderId="0" xfId="2" applyNumberFormat="1" applyFont="1" applyFill="1" applyAlignment="1" applyProtection="1">
      <alignment horizontal="center"/>
      <protection hidden="1"/>
    </xf>
    <xf numFmtId="9" fontId="6" fillId="2" borderId="0" xfId="2" applyNumberFormat="1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6" fillId="2" borderId="31" xfId="0" applyFont="1" applyFill="1" applyBorder="1" applyAlignment="1" applyProtection="1">
      <alignment horizontal="center"/>
      <protection hidden="1"/>
    </xf>
    <xf numFmtId="0" fontId="6" fillId="2" borderId="32" xfId="0" applyFont="1" applyFill="1" applyBorder="1" applyAlignment="1" applyProtection="1">
      <alignment horizontal="center"/>
      <protection hidden="1"/>
    </xf>
    <xf numFmtId="0" fontId="13" fillId="2" borderId="32" xfId="0" applyFont="1" applyFill="1" applyBorder="1" applyAlignment="1" applyProtection="1">
      <alignment horizontal="center"/>
      <protection hidden="1"/>
    </xf>
    <xf numFmtId="0" fontId="13" fillId="2" borderId="7" xfId="0" applyFont="1" applyFill="1" applyBorder="1" applyAlignment="1" applyProtection="1">
      <alignment horizontal="center"/>
      <protection hidden="1"/>
    </xf>
    <xf numFmtId="0" fontId="13" fillId="2" borderId="5" xfId="0" applyFont="1" applyFill="1" applyBorder="1" applyAlignment="1" applyProtection="1">
      <alignment horizontal="center"/>
      <protection hidden="1"/>
    </xf>
    <xf numFmtId="0" fontId="13" fillId="2" borderId="33" xfId="0" applyFont="1" applyFill="1" applyBorder="1" applyAlignment="1" applyProtection="1">
      <alignment horizontal="center"/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165" fontId="8" fillId="2" borderId="10" xfId="2" applyNumberFormat="1" applyFont="1" applyFill="1" applyBorder="1" applyAlignment="1" applyProtection="1">
      <alignment horizontal="center"/>
      <protection hidden="1"/>
    </xf>
    <xf numFmtId="2" fontId="8" fillId="2" borderId="10" xfId="2" applyNumberFormat="1" applyFont="1" applyFill="1" applyBorder="1" applyAlignment="1" applyProtection="1">
      <alignment horizontal="right"/>
      <protection hidden="1"/>
    </xf>
    <xf numFmtId="2" fontId="8" fillId="2" borderId="34" xfId="2" applyNumberFormat="1" applyFont="1" applyFill="1" applyBorder="1" applyAlignment="1" applyProtection="1">
      <alignment horizontal="right"/>
      <protection hidden="1"/>
    </xf>
    <xf numFmtId="0" fontId="16" fillId="2" borderId="0" xfId="0" applyFont="1" applyFill="1" applyProtection="1">
      <protection hidden="1"/>
    </xf>
    <xf numFmtId="165" fontId="8" fillId="2" borderId="35" xfId="2" applyNumberFormat="1" applyFont="1" applyFill="1" applyBorder="1" applyAlignment="1" applyProtection="1">
      <alignment horizontal="center"/>
      <protection hidden="1"/>
    </xf>
    <xf numFmtId="2" fontId="8" fillId="2" borderId="2" xfId="2" applyNumberFormat="1" applyFont="1" applyFill="1" applyBorder="1" applyAlignment="1" applyProtection="1">
      <alignment horizontal="right"/>
      <protection hidden="1"/>
    </xf>
    <xf numFmtId="2" fontId="8" fillId="2" borderId="36" xfId="2" applyNumberFormat="1" applyFont="1" applyFill="1" applyBorder="1" applyAlignment="1" applyProtection="1">
      <alignment horizontal="right"/>
      <protection hidden="1"/>
    </xf>
    <xf numFmtId="2" fontId="8" fillId="2" borderId="12" xfId="2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165" fontId="8" fillId="2" borderId="3" xfId="2" applyNumberFormat="1" applyFont="1" applyFill="1" applyBorder="1" applyAlignment="1" applyProtection="1">
      <alignment horizontal="center"/>
      <protection hidden="1"/>
    </xf>
    <xf numFmtId="2" fontId="8" fillId="2" borderId="3" xfId="2" applyNumberFormat="1" applyFont="1" applyFill="1" applyBorder="1" applyAlignment="1" applyProtection="1">
      <alignment horizontal="right"/>
      <protection hidden="1"/>
    </xf>
    <xf numFmtId="2" fontId="8" fillId="2" borderId="37" xfId="2" applyNumberFormat="1" applyFont="1" applyFill="1" applyBorder="1" applyAlignment="1" applyProtection="1">
      <alignment horizontal="right"/>
      <protection hidden="1"/>
    </xf>
    <xf numFmtId="2" fontId="8" fillId="2" borderId="38" xfId="2" applyNumberFormat="1" applyFont="1" applyFill="1" applyBorder="1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164" fontId="14" fillId="2" borderId="0" xfId="0" applyNumberFormat="1" applyFont="1" applyFill="1" applyProtection="1">
      <protection hidden="1"/>
    </xf>
    <xf numFmtId="16" fontId="14" fillId="2" borderId="0" xfId="0" applyNumberFormat="1" applyFont="1" applyFill="1" applyAlignment="1" applyProtection="1">
      <alignment horizontal="center"/>
      <protection hidden="1"/>
    </xf>
    <xf numFmtId="1" fontId="8" fillId="2" borderId="0" xfId="0" applyNumberFormat="1" applyFont="1" applyFill="1" applyBorder="1" applyAlignment="1" applyProtection="1">
      <alignment horizontal="center"/>
      <protection hidden="1"/>
    </xf>
    <xf numFmtId="164" fontId="8" fillId="2" borderId="0" xfId="0" applyNumberFormat="1" applyFont="1" applyFill="1" applyBorder="1" applyAlignment="1" applyProtection="1">
      <alignment horizontal="center"/>
      <protection hidden="1"/>
    </xf>
    <xf numFmtId="165" fontId="8" fillId="2" borderId="0" xfId="2" applyNumberFormat="1" applyFont="1" applyFill="1" applyBorder="1" applyAlignment="1" applyProtection="1">
      <alignment horizontal="center"/>
      <protection hidden="1"/>
    </xf>
    <xf numFmtId="14" fontId="14" fillId="2" borderId="0" xfId="0" applyNumberFormat="1" applyFont="1" applyFill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6" fillId="2" borderId="32" xfId="0" applyFont="1" applyFill="1" applyBorder="1" applyAlignment="1" applyProtection="1">
      <alignment horizontal="left"/>
      <protection locked="0" hidden="1"/>
    </xf>
    <xf numFmtId="0" fontId="2" fillId="2" borderId="39" xfId="0" applyFont="1" applyFill="1" applyBorder="1" applyAlignment="1" applyProtection="1">
      <alignment horizontal="left"/>
      <protection locked="0" hidden="1"/>
    </xf>
    <xf numFmtId="0" fontId="2" fillId="2" borderId="40" xfId="0" applyFont="1" applyFill="1" applyBorder="1" applyAlignment="1" applyProtection="1">
      <alignment horizontal="left"/>
      <protection locked="0" hidden="1"/>
    </xf>
    <xf numFmtId="0" fontId="2" fillId="2" borderId="41" xfId="0" applyFont="1" applyFill="1" applyBorder="1" applyAlignment="1" applyProtection="1">
      <alignment horizontal="left"/>
      <protection locked="0" hidden="1"/>
    </xf>
    <xf numFmtId="9" fontId="2" fillId="2" borderId="11" xfId="2" applyFont="1" applyFill="1" applyBorder="1" applyAlignment="1" applyProtection="1">
      <alignment horizontal="center"/>
      <protection locked="0" hidden="1"/>
    </xf>
    <xf numFmtId="9" fontId="2" fillId="2" borderId="16" xfId="2" applyFont="1" applyFill="1" applyBorder="1" applyAlignment="1" applyProtection="1">
      <alignment horizontal="center"/>
      <protection locked="0" hidden="1"/>
    </xf>
    <xf numFmtId="9" fontId="2" fillId="2" borderId="20" xfId="2" applyNumberFormat="1" applyFont="1" applyFill="1" applyBorder="1" applyAlignment="1" applyProtection="1">
      <alignment horizontal="center"/>
      <protection locked="0" hidden="1"/>
    </xf>
    <xf numFmtId="9" fontId="2" fillId="2" borderId="23" xfId="2" applyFont="1" applyFill="1" applyBorder="1" applyAlignment="1" applyProtection="1">
      <alignment horizontal="center"/>
      <protection locked="0" hidden="1"/>
    </xf>
    <xf numFmtId="9" fontId="2" fillId="2" borderId="16" xfId="2" applyNumberFormat="1" applyFont="1" applyFill="1" applyBorder="1" applyAlignment="1" applyProtection="1">
      <alignment horizontal="center"/>
      <protection locked="0" hidden="1"/>
    </xf>
    <xf numFmtId="9" fontId="2" fillId="2" borderId="23" xfId="2" applyNumberFormat="1" applyFont="1" applyFill="1" applyBorder="1" applyAlignment="1" applyProtection="1">
      <alignment horizontal="center"/>
      <protection locked="0" hidden="1"/>
    </xf>
    <xf numFmtId="9" fontId="2" fillId="2" borderId="28" xfId="2" applyNumberFormat="1" applyFont="1" applyFill="1" applyBorder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right"/>
      <protection hidden="1"/>
    </xf>
    <xf numFmtId="4" fontId="17" fillId="2" borderId="0" xfId="0" applyNumberFormat="1" applyFont="1" applyFill="1" applyBorder="1" applyProtection="1">
      <protection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2" fontId="8" fillId="2" borderId="1" xfId="0" applyNumberFormat="1" applyFont="1" applyFill="1" applyBorder="1" applyAlignment="1" applyProtection="1">
      <alignment horizontal="right"/>
      <protection locked="0" hidden="1"/>
    </xf>
    <xf numFmtId="2" fontId="8" fillId="2" borderId="1" xfId="0" applyNumberFormat="1" applyFont="1" applyFill="1" applyBorder="1" applyAlignment="1" applyProtection="1">
      <alignment horizontal="center"/>
      <protection locked="0" hidden="1"/>
    </xf>
    <xf numFmtId="2" fontId="8" fillId="2" borderId="0" xfId="0" applyNumberFormat="1" applyFont="1" applyFill="1" applyBorder="1" applyAlignment="1" applyProtection="1">
      <alignment horizontal="right"/>
      <protection locked="0" hidden="1"/>
    </xf>
    <xf numFmtId="0" fontId="8" fillId="2" borderId="2" xfId="0" applyFont="1" applyFill="1" applyBorder="1" applyAlignment="1" applyProtection="1">
      <alignment horizontal="center"/>
      <protection locked="0" hidden="1"/>
    </xf>
    <xf numFmtId="2" fontId="8" fillId="2" borderId="2" xfId="0" applyNumberFormat="1" applyFont="1" applyFill="1" applyBorder="1" applyAlignment="1" applyProtection="1">
      <alignment horizontal="right"/>
      <protection locked="0" hidden="1"/>
    </xf>
    <xf numFmtId="2" fontId="8" fillId="2" borderId="2" xfId="0" applyNumberFormat="1" applyFont="1" applyFill="1" applyBorder="1" applyAlignment="1" applyProtection="1">
      <alignment horizontal="center"/>
      <protection locked="0" hidden="1"/>
    </xf>
    <xf numFmtId="2" fontId="8" fillId="2" borderId="42" xfId="0" applyNumberFormat="1" applyFont="1" applyFill="1" applyBorder="1" applyAlignment="1" applyProtection="1">
      <alignment horizontal="right"/>
      <protection locked="0" hidden="1"/>
    </xf>
    <xf numFmtId="0" fontId="8" fillId="2" borderId="3" xfId="0" applyFont="1" applyFill="1" applyBorder="1" applyAlignment="1" applyProtection="1">
      <alignment horizontal="center"/>
      <protection locked="0" hidden="1"/>
    </xf>
    <xf numFmtId="2" fontId="8" fillId="2" borderId="3" xfId="0" applyNumberFormat="1" applyFont="1" applyFill="1" applyBorder="1" applyAlignment="1" applyProtection="1">
      <alignment horizontal="right"/>
      <protection locked="0" hidden="1"/>
    </xf>
    <xf numFmtId="2" fontId="8" fillId="2" borderId="3" xfId="0" applyNumberFormat="1" applyFont="1" applyFill="1" applyBorder="1" applyAlignment="1" applyProtection="1">
      <alignment horizontal="center"/>
      <protection locked="0" hidden="1"/>
    </xf>
    <xf numFmtId="2" fontId="8" fillId="2" borderId="43" xfId="0" applyNumberFormat="1" applyFont="1" applyFill="1" applyBorder="1" applyAlignment="1" applyProtection="1">
      <alignment horizontal="right"/>
      <protection locked="0" hidden="1"/>
    </xf>
    <xf numFmtId="0" fontId="6" fillId="2" borderId="0" xfId="0" applyFont="1" applyFill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" fontId="2" fillId="2" borderId="27" xfId="0" applyNumberFormat="1" applyFont="1" applyFill="1" applyBorder="1" applyProtection="1">
      <protection hidden="1"/>
    </xf>
    <xf numFmtId="2" fontId="8" fillId="2" borderId="44" xfId="0" applyNumberFormat="1" applyFont="1" applyFill="1" applyBorder="1" applyAlignment="1" applyProtection="1">
      <alignment horizontal="right"/>
      <protection locked="0" hidden="1"/>
    </xf>
    <xf numFmtId="165" fontId="8" fillId="2" borderId="12" xfId="2" applyNumberFormat="1" applyFont="1" applyFill="1" applyBorder="1" applyAlignment="1" applyProtection="1">
      <alignment horizontal="center"/>
      <protection hidden="1"/>
    </xf>
    <xf numFmtId="165" fontId="8" fillId="2" borderId="2" xfId="2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0" fontId="6" fillId="2" borderId="45" xfId="0" applyFont="1" applyFill="1" applyBorder="1" applyAlignment="1" applyProtection="1">
      <alignment horizontal="center"/>
      <protection locked="0" hidden="1"/>
    </xf>
    <xf numFmtId="0" fontId="6" fillId="2" borderId="46" xfId="0" applyFont="1" applyFill="1" applyBorder="1" applyAlignment="1" applyProtection="1">
      <alignment horizontal="center"/>
      <protection locked="0" hidden="1"/>
    </xf>
    <xf numFmtId="0" fontId="6" fillId="2" borderId="47" xfId="0" applyFont="1" applyFill="1" applyBorder="1" applyAlignment="1" applyProtection="1">
      <alignment horizontal="center"/>
      <protection locked="0" hidden="1"/>
    </xf>
    <xf numFmtId="0" fontId="6" fillId="2" borderId="48" xfId="0" applyFont="1" applyFill="1" applyBorder="1" applyAlignment="1" applyProtection="1">
      <alignment horizontal="center"/>
      <protection locked="0" hidden="1"/>
    </xf>
    <xf numFmtId="0" fontId="6" fillId="2" borderId="49" xfId="0" applyFont="1" applyFill="1" applyBorder="1" applyAlignment="1" applyProtection="1">
      <alignment horizontal="center"/>
      <protection locked="0" hidden="1"/>
    </xf>
    <xf numFmtId="178" fontId="12" fillId="2" borderId="0" xfId="1" applyNumberFormat="1" applyFont="1" applyFill="1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0" fillId="0" borderId="0" xfId="0" applyAlignment="1"/>
    <xf numFmtId="164" fontId="2" fillId="2" borderId="0" xfId="0" applyNumberFormat="1" applyFont="1" applyFill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178" fontId="12" fillId="2" borderId="0" xfId="1" applyNumberFormat="1" applyFont="1" applyFill="1" applyAlignment="1" applyProtection="1">
      <alignment horizontal="center" wrapText="1"/>
      <protection hidden="1"/>
    </xf>
    <xf numFmtId="178" fontId="12" fillId="2" borderId="0" xfId="1" applyNumberFormat="1" applyFont="1" applyFill="1" applyAlignment="1" applyProtection="1">
      <alignment horizontal="left"/>
      <protection hidden="1"/>
    </xf>
    <xf numFmtId="0" fontId="0" fillId="0" borderId="0" xfId="0" applyAlignment="1">
      <alignment horizontal="left"/>
    </xf>
  </cellXfs>
  <cellStyles count="3">
    <cellStyle name="Link" xfId="1" builtinId="8"/>
    <cellStyle name="Prozent" xfId="2" builtinId="5"/>
    <cellStyle name="Standard" xfId="0" builtinId="0"/>
  </cellStyles>
  <dxfs count="2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ich-mit-plan.de/" TargetMode="External"/><Relationship Id="rId2" Type="http://schemas.openxmlformats.org/officeDocument/2006/relationships/hyperlink" Target="http://www.reich-mit-plan.de/" TargetMode="External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reich-mit-pla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showRowColHeaders="0" tabSelected="1" workbookViewId="0">
      <selection activeCell="F22" sqref="F22"/>
    </sheetView>
  </sheetViews>
  <sheetFormatPr baseColWidth="10" defaultRowHeight="12.75" x14ac:dyDescent="0.2"/>
  <cols>
    <col min="1" max="1" width="3.7109375" style="3" customWidth="1"/>
    <col min="2" max="2" width="3.7109375" style="82" customWidth="1"/>
    <col min="3" max="3" width="27" style="3" bestFit="1" customWidth="1"/>
    <col min="4" max="4" width="6.42578125" style="3" bestFit="1" customWidth="1"/>
    <col min="5" max="5" width="5.7109375" style="3" bestFit="1" customWidth="1"/>
    <col min="6" max="6" width="8" style="3" bestFit="1" customWidth="1"/>
    <col min="7" max="7" width="9.140625" style="3" bestFit="1" customWidth="1"/>
    <col min="8" max="8" width="16" style="3" customWidth="1"/>
    <col min="9" max="9" width="16.7109375" style="3" customWidth="1"/>
    <col min="10" max="10" width="16.85546875" style="3" customWidth="1"/>
    <col min="11" max="11" width="18.5703125" style="3" customWidth="1"/>
    <col min="12" max="12" width="11.7109375" style="3" customWidth="1"/>
    <col min="13" max="16384" width="11.42578125" style="3"/>
  </cols>
  <sheetData>
    <row r="1" spans="1:15" x14ac:dyDescent="0.2">
      <c r="A1" s="1"/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">
      <c r="A2" s="1"/>
      <c r="B2" s="10"/>
      <c r="C2" s="1"/>
      <c r="D2" s="1"/>
      <c r="E2" s="1"/>
      <c r="F2" s="1"/>
      <c r="G2" s="1"/>
      <c r="H2" s="1"/>
      <c r="I2" s="1"/>
      <c r="J2" s="1"/>
      <c r="K2" s="140" t="s">
        <v>51</v>
      </c>
      <c r="L2" s="1"/>
      <c r="M2" s="1"/>
      <c r="N2" s="1"/>
    </row>
    <row r="3" spans="1:15" ht="13.5" thickBot="1" x14ac:dyDescent="0.25">
      <c r="A3" s="1"/>
      <c r="B3" s="11" t="s">
        <v>7</v>
      </c>
      <c r="C3" s="11" t="s">
        <v>50</v>
      </c>
      <c r="D3" s="160" t="s">
        <v>0</v>
      </c>
      <c r="E3" s="160"/>
      <c r="F3" s="160" t="s">
        <v>1</v>
      </c>
      <c r="G3" s="161"/>
      <c r="H3" s="11"/>
      <c r="I3" s="11"/>
      <c r="J3" s="1"/>
      <c r="K3" s="141"/>
      <c r="L3" s="1"/>
      <c r="N3" s="1"/>
    </row>
    <row r="4" spans="1:15" ht="13.5" thickBot="1" x14ac:dyDescent="0.25">
      <c r="A4" s="1"/>
      <c r="B4" s="12"/>
      <c r="C4" s="115" t="s">
        <v>8</v>
      </c>
      <c r="D4" s="13">
        <f>SUM(E5:E9)</f>
        <v>0.2</v>
      </c>
      <c r="E4" s="14"/>
      <c r="F4" s="15"/>
      <c r="G4" s="14">
        <f>SUM(F5:F9)</f>
        <v>1</v>
      </c>
      <c r="H4" s="16"/>
      <c r="I4" s="17">
        <f>SUM(H5:H9)</f>
        <v>1020</v>
      </c>
      <c r="J4" s="18"/>
      <c r="K4" s="19">
        <f>I4-(D4*$I$39)</f>
        <v>816</v>
      </c>
      <c r="L4" s="1"/>
      <c r="M4" s="1"/>
      <c r="N4" s="1"/>
    </row>
    <row r="5" spans="1:15" x14ac:dyDescent="0.2">
      <c r="A5" s="1"/>
      <c r="B5" s="20">
        <v>1</v>
      </c>
      <c r="C5" s="116" t="s">
        <v>13</v>
      </c>
      <c r="D5" s="21"/>
      <c r="E5" s="119">
        <v>0.04</v>
      </c>
      <c r="F5" s="23">
        <f>H5/$I$39</f>
        <v>1</v>
      </c>
      <c r="G5" s="22"/>
      <c r="H5" s="51">
        <f>SUMIF(Einzelwerte!$B$3:$B$52,"1",Einzelwerte!$G$3:$G$52)</f>
        <v>1020</v>
      </c>
      <c r="I5" s="25"/>
      <c r="J5" s="24">
        <f>H5-(E5*$I$39)</f>
        <v>979.2</v>
      </c>
      <c r="K5" s="26"/>
      <c r="L5" s="1"/>
      <c r="M5" s="1"/>
      <c r="N5" s="1"/>
    </row>
    <row r="6" spans="1:15" x14ac:dyDescent="0.2">
      <c r="A6" s="1"/>
      <c r="B6" s="27">
        <v>2</v>
      </c>
      <c r="C6" s="117" t="s">
        <v>14</v>
      </c>
      <c r="D6" s="28"/>
      <c r="E6" s="120">
        <v>0.04</v>
      </c>
      <c r="F6" s="30">
        <f>H6/$I$39</f>
        <v>0</v>
      </c>
      <c r="G6" s="29"/>
      <c r="H6" s="51">
        <f>SUMIF(Einzelwerte!$B$3:$B$52,"2",Einzelwerte!$G$3:$G$52)</f>
        <v>0</v>
      </c>
      <c r="I6" s="31"/>
      <c r="J6" s="24">
        <f>H6-(E6*$I$39)</f>
        <v>-40.800000000000004</v>
      </c>
      <c r="K6" s="26"/>
      <c r="L6" s="1"/>
      <c r="M6" s="1"/>
      <c r="N6" s="1"/>
    </row>
    <row r="7" spans="1:15" x14ac:dyDescent="0.2">
      <c r="A7" s="1"/>
      <c r="B7" s="27">
        <v>3</v>
      </c>
      <c r="C7" s="117" t="s">
        <v>15</v>
      </c>
      <c r="D7" s="28"/>
      <c r="E7" s="120">
        <v>0.04</v>
      </c>
      <c r="F7" s="30">
        <f>H7/$I$39</f>
        <v>0</v>
      </c>
      <c r="G7" s="29"/>
      <c r="H7" s="51">
        <f>SUMIF(Einzelwerte!$B$3:$B$52,"3",Einzelwerte!$G$3:$G$52)</f>
        <v>0</v>
      </c>
      <c r="I7" s="31"/>
      <c r="J7" s="24">
        <f>H7-(E7*$I$39)</f>
        <v>-40.800000000000004</v>
      </c>
      <c r="K7" s="26"/>
      <c r="L7" s="1"/>
      <c r="M7" s="1"/>
      <c r="N7" s="1"/>
    </row>
    <row r="8" spans="1:15" x14ac:dyDescent="0.2">
      <c r="A8" s="1"/>
      <c r="B8" s="27">
        <v>4</v>
      </c>
      <c r="C8" s="117" t="s">
        <v>16</v>
      </c>
      <c r="D8" s="28"/>
      <c r="E8" s="120">
        <v>0.04</v>
      </c>
      <c r="F8" s="30">
        <f>H8/$I$39</f>
        <v>0</v>
      </c>
      <c r="G8" s="29"/>
      <c r="H8" s="51">
        <f>SUMIF(Einzelwerte!$B$3:$B$52,"4",Einzelwerte!$G$3:$G$52)</f>
        <v>0</v>
      </c>
      <c r="I8" s="31"/>
      <c r="J8" s="24">
        <f>H8-(E8*$I$39)</f>
        <v>-40.800000000000004</v>
      </c>
      <c r="K8" s="26"/>
      <c r="L8" s="1"/>
      <c r="M8" s="1"/>
      <c r="N8" s="1"/>
    </row>
    <row r="9" spans="1:15" ht="13.5" thickBot="1" x14ac:dyDescent="0.25">
      <c r="A9" s="1"/>
      <c r="B9" s="32">
        <v>5</v>
      </c>
      <c r="C9" s="118" t="s">
        <v>17</v>
      </c>
      <c r="D9" s="33"/>
      <c r="E9" s="121">
        <v>0.04</v>
      </c>
      <c r="F9" s="34">
        <f>H9/$I$39</f>
        <v>0</v>
      </c>
      <c r="G9" s="35"/>
      <c r="H9" s="142">
        <f>SUMIF(Einzelwerte!$B$3:$B$52,"5",Einzelwerte!$G$3:$G$52)</f>
        <v>0</v>
      </c>
      <c r="I9" s="36"/>
      <c r="J9" s="24">
        <f>H9-(E9*$I$39)</f>
        <v>-40.800000000000004</v>
      </c>
      <c r="K9" s="26"/>
      <c r="L9" s="1"/>
      <c r="M9" s="147" t="s">
        <v>62</v>
      </c>
      <c r="N9" s="1"/>
    </row>
    <row r="10" spans="1:15" s="45" customFormat="1" ht="5.0999999999999996" customHeight="1" thickBot="1" x14ac:dyDescent="0.25">
      <c r="A10" s="37"/>
      <c r="B10" s="38"/>
      <c r="C10" s="39"/>
      <c r="D10" s="39"/>
      <c r="E10" s="40"/>
      <c r="F10" s="41"/>
      <c r="G10" s="42"/>
      <c r="H10" s="43"/>
      <c r="I10" s="44"/>
      <c r="J10" s="43"/>
      <c r="K10" s="43"/>
      <c r="L10" s="37"/>
      <c r="M10" s="37"/>
      <c r="N10" s="37"/>
    </row>
    <row r="11" spans="1:15" ht="13.5" thickBot="1" x14ac:dyDescent="0.25">
      <c r="A11" s="1"/>
      <c r="B11" s="46"/>
      <c r="C11" s="115" t="s">
        <v>9</v>
      </c>
      <c r="D11" s="13">
        <f>SUM(E12:E16)</f>
        <v>0.2</v>
      </c>
      <c r="E11" s="14"/>
      <c r="F11" s="47"/>
      <c r="G11" s="14">
        <f>SUM(F12:F16)</f>
        <v>0</v>
      </c>
      <c r="H11" s="16"/>
      <c r="I11" s="17">
        <f>SUM(H12:H16)</f>
        <v>0</v>
      </c>
      <c r="J11" s="43"/>
      <c r="K11" s="24">
        <f>I11-(D11*$I$39)</f>
        <v>-204</v>
      </c>
      <c r="L11" s="1"/>
      <c r="M11" s="26"/>
    </row>
    <row r="12" spans="1:15" x14ac:dyDescent="0.2">
      <c r="A12" s="1"/>
      <c r="B12" s="48">
        <v>6</v>
      </c>
      <c r="C12" s="116" t="s">
        <v>18</v>
      </c>
      <c r="D12" s="49"/>
      <c r="E12" s="122">
        <v>0.04</v>
      </c>
      <c r="F12" s="30">
        <f>H12/$I$39</f>
        <v>0</v>
      </c>
      <c r="G12" s="50"/>
      <c r="H12" s="51">
        <f>SUMIF(Einzelwerte!$B$3:$B$52,"6",Einzelwerte!$G$3:$G$52)</f>
        <v>0</v>
      </c>
      <c r="I12" s="52"/>
      <c r="J12" s="24">
        <f>H12-(E12*$I$39)</f>
        <v>-40.800000000000004</v>
      </c>
      <c r="K12" s="43"/>
      <c r="L12" s="1"/>
      <c r="M12" s="26"/>
    </row>
    <row r="13" spans="1:15" x14ac:dyDescent="0.2">
      <c r="A13" s="1"/>
      <c r="B13" s="27">
        <v>7</v>
      </c>
      <c r="C13" s="117" t="s">
        <v>19</v>
      </c>
      <c r="D13" s="28"/>
      <c r="E13" s="120">
        <v>0.04</v>
      </c>
      <c r="F13" s="30">
        <f>H13/$I$39</f>
        <v>0</v>
      </c>
      <c r="G13" s="29"/>
      <c r="H13" s="51">
        <f>SUMIF(Einzelwerte!$B$3:$B$52,"7",Einzelwerte!$G$3:$G$52)</f>
        <v>0</v>
      </c>
      <c r="I13" s="31"/>
      <c r="J13" s="24">
        <f>H13-(E13*$I$39)</f>
        <v>-40.800000000000004</v>
      </c>
      <c r="K13" s="43"/>
      <c r="L13" s="1"/>
      <c r="M13" s="26"/>
    </row>
    <row r="14" spans="1:15" x14ac:dyDescent="0.2">
      <c r="A14" s="1"/>
      <c r="B14" s="27">
        <v>8</v>
      </c>
      <c r="C14" s="117" t="s">
        <v>20</v>
      </c>
      <c r="D14" s="28"/>
      <c r="E14" s="120">
        <v>0.04</v>
      </c>
      <c r="F14" s="30">
        <f>H14/$I$39</f>
        <v>0</v>
      </c>
      <c r="G14" s="29"/>
      <c r="H14" s="51">
        <f>SUMIF(Einzelwerte!$B$3:$B$52,"8",Einzelwerte!$G$3:$G$52)</f>
        <v>0</v>
      </c>
      <c r="I14" s="31"/>
      <c r="J14" s="24">
        <f>H14-(E14*$I$39)</f>
        <v>-40.800000000000004</v>
      </c>
      <c r="K14" s="43"/>
      <c r="L14" s="1"/>
      <c r="M14" s="26"/>
    </row>
    <row r="15" spans="1:15" x14ac:dyDescent="0.2">
      <c r="A15" s="1"/>
      <c r="B15" s="27">
        <v>9</v>
      </c>
      <c r="C15" s="117" t="s">
        <v>21</v>
      </c>
      <c r="D15" s="53"/>
      <c r="E15" s="123">
        <v>0.04</v>
      </c>
      <c r="F15" s="30">
        <f>H15/$I$39</f>
        <v>0</v>
      </c>
      <c r="G15" s="54"/>
      <c r="H15" s="51">
        <f>SUMIF(Einzelwerte!$B$3:$B$52,"9",Einzelwerte!$G$3:$G$52)</f>
        <v>0</v>
      </c>
      <c r="I15" s="55"/>
      <c r="J15" s="24">
        <f>H15-(E15*$I$39)</f>
        <v>-40.800000000000004</v>
      </c>
      <c r="K15" s="56"/>
      <c r="L15" s="26"/>
      <c r="M15" s="1"/>
    </row>
    <row r="16" spans="1:15" ht="13.5" thickBot="1" x14ac:dyDescent="0.25">
      <c r="A16" s="1"/>
      <c r="B16" s="32">
        <v>10</v>
      </c>
      <c r="C16" s="118" t="s">
        <v>22</v>
      </c>
      <c r="D16" s="57"/>
      <c r="E16" s="121">
        <v>0.04</v>
      </c>
      <c r="F16" s="34">
        <f>H16/$I$39</f>
        <v>0</v>
      </c>
      <c r="G16" s="58"/>
      <c r="H16" s="142">
        <f>SUMIF(Einzelwerte!$B$3:$B$52,"10",Einzelwerte!$G$3:$G$52)</f>
        <v>0</v>
      </c>
      <c r="I16" s="59"/>
      <c r="J16" s="24">
        <f>H16-(E16*$I$39)</f>
        <v>-40.800000000000004</v>
      </c>
      <c r="K16" s="56"/>
      <c r="L16" s="26"/>
      <c r="M16" s="1"/>
      <c r="O16" s="43"/>
    </row>
    <row r="17" spans="1:16" s="45" customFormat="1" ht="5.0999999999999996" customHeight="1" thickBot="1" x14ac:dyDescent="0.25">
      <c r="A17" s="37"/>
      <c r="B17" s="38"/>
      <c r="C17" s="39"/>
      <c r="D17" s="60"/>
      <c r="E17" s="40"/>
      <c r="F17" s="41"/>
      <c r="G17" s="37"/>
      <c r="H17" s="43"/>
      <c r="I17" s="37"/>
      <c r="J17" s="43"/>
      <c r="K17" s="56"/>
      <c r="L17" s="43"/>
      <c r="M17" s="37"/>
      <c r="O17" s="43"/>
    </row>
    <row r="18" spans="1:16" ht="13.5" thickBot="1" x14ac:dyDescent="0.25">
      <c r="A18" s="1"/>
      <c r="B18" s="46"/>
      <c r="C18" s="115" t="s">
        <v>10</v>
      </c>
      <c r="D18" s="13">
        <f>SUM(E19:E23)</f>
        <v>0.2</v>
      </c>
      <c r="E18" s="14"/>
      <c r="F18" s="47"/>
      <c r="G18" s="14">
        <f>SUM(F19:F23)</f>
        <v>0</v>
      </c>
      <c r="H18" s="16"/>
      <c r="I18" s="17">
        <f>SUM(H19:H23)</f>
        <v>0</v>
      </c>
      <c r="J18" s="43"/>
      <c r="K18" s="24">
        <f>I18-(D18*$I$39)</f>
        <v>-204</v>
      </c>
      <c r="L18" s="26"/>
      <c r="M18" s="1"/>
      <c r="O18" s="61"/>
    </row>
    <row r="19" spans="1:16" x14ac:dyDescent="0.2">
      <c r="A19" s="1"/>
      <c r="B19" s="48">
        <v>11</v>
      </c>
      <c r="C19" s="116" t="s">
        <v>23</v>
      </c>
      <c r="D19" s="62"/>
      <c r="E19" s="124">
        <v>0.04</v>
      </c>
      <c r="F19" s="23">
        <f>H19/$I$39</f>
        <v>0</v>
      </c>
      <c r="G19" s="63"/>
      <c r="H19" s="51">
        <f>SUMIF(Einzelwerte!$B$3:$B$52,"11",Einzelwerte!$G$3:$G$52)</f>
        <v>0</v>
      </c>
      <c r="I19" s="64"/>
      <c r="J19" s="24">
        <f>H19-(E19*$I$39)</f>
        <v>-40.800000000000004</v>
      </c>
      <c r="K19" s="56"/>
      <c r="L19" s="26"/>
      <c r="M19" s="26"/>
      <c r="N19" s="1"/>
    </row>
    <row r="20" spans="1:16" x14ac:dyDescent="0.2">
      <c r="A20" s="1"/>
      <c r="B20" s="27">
        <v>12</v>
      </c>
      <c r="C20" s="117" t="s">
        <v>24</v>
      </c>
      <c r="D20" s="65"/>
      <c r="E20" s="123">
        <v>0.04</v>
      </c>
      <c r="F20" s="30">
        <f>H20/$I$39</f>
        <v>0</v>
      </c>
      <c r="G20" s="54"/>
      <c r="H20" s="51">
        <f>SUMIF(Einzelwerte!$B$3:$B$52,"12",Einzelwerte!$G$3:$G$52)</f>
        <v>0</v>
      </c>
      <c r="I20" s="55"/>
      <c r="J20" s="24">
        <f>H20-(E20*$I$39)</f>
        <v>-40.800000000000004</v>
      </c>
      <c r="K20" s="56"/>
      <c r="L20" s="26"/>
      <c r="M20" s="26"/>
      <c r="N20" s="1"/>
    </row>
    <row r="21" spans="1:16" x14ac:dyDescent="0.2">
      <c r="A21" s="1"/>
      <c r="B21" s="27">
        <v>13</v>
      </c>
      <c r="C21" s="117" t="s">
        <v>25</v>
      </c>
      <c r="D21" s="65"/>
      <c r="E21" s="123">
        <v>0.04</v>
      </c>
      <c r="F21" s="30">
        <f>H21/$I$39</f>
        <v>0</v>
      </c>
      <c r="G21" s="54"/>
      <c r="H21" s="51">
        <f>SUMIF(Einzelwerte!$B$3:$B$52,"13",Einzelwerte!$G$3:$G$52)</f>
        <v>0</v>
      </c>
      <c r="I21" s="55"/>
      <c r="J21" s="24">
        <f>H21-(E21*$I$39)</f>
        <v>-40.800000000000004</v>
      </c>
      <c r="K21" s="56"/>
      <c r="L21" s="26"/>
      <c r="M21" s="26"/>
      <c r="N21" s="1"/>
    </row>
    <row r="22" spans="1:16" x14ac:dyDescent="0.2">
      <c r="A22" s="1"/>
      <c r="B22" s="27">
        <v>14</v>
      </c>
      <c r="C22" s="117" t="s">
        <v>26</v>
      </c>
      <c r="D22" s="65"/>
      <c r="E22" s="123">
        <v>0.04</v>
      </c>
      <c r="F22" s="30">
        <f>H22/$I$39</f>
        <v>0</v>
      </c>
      <c r="G22" s="54"/>
      <c r="H22" s="51">
        <f>SUMIF(Einzelwerte!$B$3:$B$52,"14",Einzelwerte!$G$3:$G$52)</f>
        <v>0</v>
      </c>
      <c r="I22" s="55"/>
      <c r="J22" s="24">
        <f>H22-(E22*$I$39)</f>
        <v>-40.800000000000004</v>
      </c>
      <c r="K22" s="56"/>
      <c r="L22" s="26"/>
      <c r="M22" s="26"/>
      <c r="N22" s="1"/>
    </row>
    <row r="23" spans="1:16" ht="13.5" thickBot="1" x14ac:dyDescent="0.25">
      <c r="A23" s="1"/>
      <c r="B23" s="66">
        <v>15</v>
      </c>
      <c r="C23" s="118" t="s">
        <v>27</v>
      </c>
      <c r="D23" s="67"/>
      <c r="E23" s="125">
        <v>0.04</v>
      </c>
      <c r="F23" s="68">
        <f>H23/$I$39</f>
        <v>0</v>
      </c>
      <c r="G23" s="69"/>
      <c r="H23" s="142">
        <f>SUMIF(Einzelwerte!$B$3:$B$52,"15",Einzelwerte!$G$3:$G$52)</f>
        <v>0</v>
      </c>
      <c r="I23" s="70"/>
      <c r="J23" s="24">
        <f>H23-(E23*$I$39)</f>
        <v>-40.800000000000004</v>
      </c>
      <c r="K23" s="56"/>
      <c r="L23" s="26"/>
      <c r="M23" s="26"/>
      <c r="N23" s="1"/>
    </row>
    <row r="24" spans="1:16" s="45" customFormat="1" ht="5.0999999999999996" customHeight="1" thickBot="1" x14ac:dyDescent="0.25">
      <c r="A24" s="37"/>
      <c r="B24" s="38"/>
      <c r="C24" s="71"/>
      <c r="D24" s="40"/>
      <c r="E24" s="40"/>
      <c r="F24" s="41"/>
      <c r="G24" s="37"/>
      <c r="H24" s="43"/>
      <c r="I24" s="37"/>
      <c r="J24" s="43"/>
      <c r="K24" s="56"/>
      <c r="L24" s="43"/>
      <c r="M24" s="37"/>
      <c r="N24" s="37"/>
    </row>
    <row r="25" spans="1:16" ht="13.5" thickBot="1" x14ac:dyDescent="0.25">
      <c r="A25" s="1"/>
      <c r="B25" s="46"/>
      <c r="C25" s="115" t="s">
        <v>11</v>
      </c>
      <c r="D25" s="13">
        <f>SUM(E26:E30)</f>
        <v>0.2</v>
      </c>
      <c r="E25" s="14"/>
      <c r="F25" s="47"/>
      <c r="G25" s="14">
        <f>SUM(F26:F30)</f>
        <v>0</v>
      </c>
      <c r="H25" s="16"/>
      <c r="I25" s="17">
        <f>SUM(H26:H30)</f>
        <v>0</v>
      </c>
      <c r="J25" s="43"/>
      <c r="K25" s="24">
        <f>I25-(D25*$I$39)</f>
        <v>-204</v>
      </c>
      <c r="L25" s="26"/>
      <c r="M25" s="26"/>
      <c r="N25" s="1"/>
      <c r="P25" s="61"/>
    </row>
    <row r="26" spans="1:16" x14ac:dyDescent="0.2">
      <c r="A26" s="1"/>
      <c r="B26" s="48">
        <v>16</v>
      </c>
      <c r="C26" s="116" t="s">
        <v>28</v>
      </c>
      <c r="D26" s="72"/>
      <c r="E26" s="124">
        <v>0.04</v>
      </c>
      <c r="F26" s="23">
        <f>H26/$I$39</f>
        <v>0</v>
      </c>
      <c r="G26" s="63"/>
      <c r="H26" s="51">
        <f>SUMIF(Einzelwerte!$B$3:$B$52,"16",Einzelwerte!$G$3:$G$52)</f>
        <v>0</v>
      </c>
      <c r="I26" s="64"/>
      <c r="J26" s="24">
        <f>H26-(E26*$I$39)</f>
        <v>-40.800000000000004</v>
      </c>
      <c r="K26" s="56"/>
      <c r="L26" s="26"/>
      <c r="M26" s="1"/>
      <c r="N26" s="1"/>
      <c r="P26" s="61"/>
    </row>
    <row r="27" spans="1:16" x14ac:dyDescent="0.2">
      <c r="A27" s="1"/>
      <c r="B27" s="27">
        <v>17</v>
      </c>
      <c r="C27" s="117" t="s">
        <v>29</v>
      </c>
      <c r="D27" s="53"/>
      <c r="E27" s="123">
        <v>0.04</v>
      </c>
      <c r="F27" s="30">
        <f>H27/$I$39</f>
        <v>0</v>
      </c>
      <c r="G27" s="54"/>
      <c r="H27" s="51">
        <f>SUMIF(Einzelwerte!$B$3:$B$52,"17",Einzelwerte!$G$3:$G$52)</f>
        <v>0</v>
      </c>
      <c r="I27" s="55"/>
      <c r="J27" s="24">
        <f>H27-(E27*$I$39)</f>
        <v>-40.800000000000004</v>
      </c>
      <c r="K27" s="56"/>
      <c r="L27" s="26"/>
      <c r="M27" s="1"/>
      <c r="N27" s="1"/>
      <c r="P27" s="61"/>
    </row>
    <row r="28" spans="1:16" x14ac:dyDescent="0.2">
      <c r="A28" s="1"/>
      <c r="B28" s="27">
        <v>18</v>
      </c>
      <c r="C28" s="117" t="s">
        <v>30</v>
      </c>
      <c r="D28" s="53"/>
      <c r="E28" s="123">
        <v>0.04</v>
      </c>
      <c r="F28" s="73">
        <f>H28/$I$39</f>
        <v>0</v>
      </c>
      <c r="G28" s="54"/>
      <c r="H28" s="51">
        <f>SUMIF(Einzelwerte!$B$3:$B$52,"18",Einzelwerte!$G$3:$G$52)</f>
        <v>0</v>
      </c>
      <c r="I28" s="55"/>
      <c r="J28" s="24">
        <f>H28-(E28*$I$39)</f>
        <v>-40.800000000000004</v>
      </c>
      <c r="K28" s="56"/>
      <c r="L28" s="26"/>
      <c r="M28" s="1"/>
      <c r="N28" s="1"/>
      <c r="P28" s="61"/>
    </row>
    <row r="29" spans="1:16" x14ac:dyDescent="0.2">
      <c r="A29" s="1"/>
      <c r="B29" s="27">
        <v>19</v>
      </c>
      <c r="C29" s="117" t="s">
        <v>31</v>
      </c>
      <c r="D29" s="53"/>
      <c r="E29" s="123">
        <v>0.04</v>
      </c>
      <c r="F29" s="73">
        <f>H29/$I$39</f>
        <v>0</v>
      </c>
      <c r="G29" s="54"/>
      <c r="H29" s="51">
        <f>SUMIF(Einzelwerte!$B$3:$B$52,"19",Einzelwerte!$G$3:$G$52)</f>
        <v>0</v>
      </c>
      <c r="I29" s="55"/>
      <c r="J29" s="24">
        <f>H29-(E29*$I$39)</f>
        <v>-40.800000000000004</v>
      </c>
      <c r="K29" s="56"/>
      <c r="L29" s="26"/>
      <c r="M29" s="1"/>
      <c r="N29" s="1"/>
      <c r="P29" s="61"/>
    </row>
    <row r="30" spans="1:16" ht="13.5" thickBot="1" x14ac:dyDescent="0.25">
      <c r="A30" s="1"/>
      <c r="B30" s="66">
        <v>20</v>
      </c>
      <c r="C30" s="118" t="s">
        <v>32</v>
      </c>
      <c r="D30" s="74"/>
      <c r="E30" s="125">
        <v>0.04</v>
      </c>
      <c r="F30" s="68">
        <f>H30/$I$39</f>
        <v>0</v>
      </c>
      <c r="G30" s="69"/>
      <c r="H30" s="142">
        <f>SUMIF(Einzelwerte!$B$3:$B$52,"20",Einzelwerte!$G$3:$G$52)</f>
        <v>0</v>
      </c>
      <c r="I30" s="70"/>
      <c r="J30" s="24">
        <f>H30-(E30*$I$39)</f>
        <v>-40.800000000000004</v>
      </c>
      <c r="K30" s="56"/>
      <c r="L30" s="26"/>
      <c r="M30" s="1"/>
      <c r="N30" s="1"/>
    </row>
    <row r="31" spans="1:16" s="45" customFormat="1" ht="5.0999999999999996" customHeight="1" thickBot="1" x14ac:dyDescent="0.25">
      <c r="A31" s="37"/>
      <c r="B31" s="38"/>
      <c r="C31" s="39"/>
      <c r="D31" s="60"/>
      <c r="E31" s="40"/>
      <c r="F31" s="41"/>
      <c r="G31" s="37"/>
      <c r="H31" s="43"/>
      <c r="I31" s="37"/>
      <c r="J31" s="43"/>
      <c r="K31" s="37"/>
      <c r="L31" s="43"/>
      <c r="M31" s="37"/>
      <c r="N31" s="37"/>
    </row>
    <row r="32" spans="1:16" ht="13.5" thickBot="1" x14ac:dyDescent="0.25">
      <c r="A32" s="1"/>
      <c r="B32" s="46"/>
      <c r="C32" s="115" t="s">
        <v>12</v>
      </c>
      <c r="D32" s="13">
        <f>SUM(E33:E37)</f>
        <v>0.2</v>
      </c>
      <c r="E32" s="14"/>
      <c r="F32" s="47"/>
      <c r="G32" s="14">
        <f>SUM(F33:F37)</f>
        <v>0</v>
      </c>
      <c r="H32" s="16"/>
      <c r="I32" s="17">
        <f>SUM(H33:H37)</f>
        <v>0</v>
      </c>
      <c r="J32" s="43"/>
      <c r="K32" s="24">
        <f>I32-(D32*$I$39)</f>
        <v>-204</v>
      </c>
      <c r="L32" s="26"/>
      <c r="M32" s="1"/>
      <c r="N32" s="1"/>
    </row>
    <row r="33" spans="1:14" x14ac:dyDescent="0.2">
      <c r="A33" s="1"/>
      <c r="B33" s="48">
        <v>21</v>
      </c>
      <c r="C33" s="116" t="s">
        <v>33</v>
      </c>
      <c r="D33" s="75"/>
      <c r="E33" s="124">
        <v>0.04</v>
      </c>
      <c r="F33" s="23">
        <f>H33/$I$39</f>
        <v>0</v>
      </c>
      <c r="G33" s="63"/>
      <c r="H33" s="51">
        <f>SUMIF(Einzelwerte!$B$3:$B$52,"21",Einzelwerte!$G$3:$G$52)</f>
        <v>0</v>
      </c>
      <c r="I33" s="64"/>
      <c r="J33" s="24">
        <f>H33-(E33*$I$39)</f>
        <v>-40.800000000000004</v>
      </c>
      <c r="K33" s="56"/>
      <c r="L33" s="26"/>
      <c r="M33" s="1"/>
      <c r="N33" s="1"/>
    </row>
    <row r="34" spans="1:14" x14ac:dyDescent="0.2">
      <c r="A34" s="1"/>
      <c r="B34" s="27">
        <v>22</v>
      </c>
      <c r="C34" s="117" t="s">
        <v>34</v>
      </c>
      <c r="D34" s="76"/>
      <c r="E34" s="123">
        <v>0.04</v>
      </c>
      <c r="F34" s="30">
        <f>H34/$I$39</f>
        <v>0</v>
      </c>
      <c r="G34" s="54"/>
      <c r="H34" s="51">
        <f>SUMIF(Einzelwerte!$B$3:$B$52,"22",Einzelwerte!$G$3:$G$52)</f>
        <v>0</v>
      </c>
      <c r="I34" s="55"/>
      <c r="J34" s="24">
        <f>H34-(E34*$I$39)</f>
        <v>-40.800000000000004</v>
      </c>
      <c r="K34" s="56"/>
      <c r="L34" s="26"/>
      <c r="M34" s="1"/>
      <c r="N34" s="1"/>
    </row>
    <row r="35" spans="1:14" x14ac:dyDescent="0.2">
      <c r="A35" s="1"/>
      <c r="B35" s="27">
        <v>23</v>
      </c>
      <c r="C35" s="117" t="s">
        <v>35</v>
      </c>
      <c r="D35" s="76"/>
      <c r="E35" s="123">
        <v>0.04</v>
      </c>
      <c r="F35" s="30">
        <f>H35/$I$39</f>
        <v>0</v>
      </c>
      <c r="G35" s="54"/>
      <c r="H35" s="51">
        <f>SUMIF(Einzelwerte!$B$3:$B$52,"23",Einzelwerte!$G$3:$G$52)</f>
        <v>0</v>
      </c>
      <c r="I35" s="55"/>
      <c r="J35" s="24">
        <f>H35-(E35*$I$39)</f>
        <v>-40.800000000000004</v>
      </c>
      <c r="K35" s="56"/>
      <c r="L35" s="26"/>
      <c r="M35" s="1"/>
      <c r="N35" s="1"/>
    </row>
    <row r="36" spans="1:14" x14ac:dyDescent="0.2">
      <c r="A36" s="1"/>
      <c r="B36" s="27">
        <v>24</v>
      </c>
      <c r="C36" s="117" t="s">
        <v>36</v>
      </c>
      <c r="D36" s="76"/>
      <c r="E36" s="123">
        <v>0.04</v>
      </c>
      <c r="F36" s="30">
        <f>H36/$I$39</f>
        <v>0</v>
      </c>
      <c r="G36" s="54"/>
      <c r="H36" s="51">
        <f>SUMIF(Einzelwerte!$B$3:$B$52,"24",Einzelwerte!$G$3:$G$52)</f>
        <v>0</v>
      </c>
      <c r="I36" s="55"/>
      <c r="J36" s="24">
        <f>H36-(E36*$I$39)</f>
        <v>-40.800000000000004</v>
      </c>
      <c r="K36" s="56"/>
      <c r="L36" s="26"/>
      <c r="M36" s="1"/>
      <c r="N36" s="1"/>
    </row>
    <row r="37" spans="1:14" ht="13.5" thickBot="1" x14ac:dyDescent="0.25">
      <c r="A37" s="1"/>
      <c r="B37" s="66">
        <v>25</v>
      </c>
      <c r="C37" s="118" t="s">
        <v>37</v>
      </c>
      <c r="D37" s="77"/>
      <c r="E37" s="125">
        <v>0.04</v>
      </c>
      <c r="F37" s="68">
        <f>H37/$I$39</f>
        <v>0</v>
      </c>
      <c r="G37" s="69"/>
      <c r="H37" s="142">
        <f>SUMIF(Einzelwerte!$B$3:$B$52,"25",Einzelwerte!$G$3:$G$52)</f>
        <v>0</v>
      </c>
      <c r="I37" s="70"/>
      <c r="J37" s="24">
        <f>H37-(E37*$I$39)</f>
        <v>-40.800000000000004</v>
      </c>
      <c r="K37" s="56"/>
      <c r="L37" s="26"/>
      <c r="M37" s="1"/>
      <c r="N37" s="1"/>
    </row>
    <row r="38" spans="1:14" ht="3" customHeight="1" x14ac:dyDescent="0.2">
      <c r="A38" s="1"/>
      <c r="B38" s="3"/>
      <c r="J38" s="1"/>
      <c r="K38" s="78"/>
      <c r="L38" s="26"/>
      <c r="M38" s="1"/>
    </row>
    <row r="39" spans="1:14" ht="15" x14ac:dyDescent="0.2">
      <c r="A39" s="1"/>
      <c r="B39" s="10"/>
      <c r="C39" s="1"/>
      <c r="D39" s="79">
        <f>SUM(D4:D37)</f>
        <v>1</v>
      </c>
      <c r="E39" s="80"/>
      <c r="F39" s="80"/>
      <c r="H39" s="126" t="s">
        <v>2</v>
      </c>
      <c r="I39" s="127">
        <f>I32+I25+I18+I11+I4</f>
        <v>1020</v>
      </c>
      <c r="J39" s="1"/>
      <c r="K39" s="78"/>
      <c r="L39" s="26"/>
      <c r="M39" s="1"/>
    </row>
    <row r="40" spans="1:14" x14ac:dyDescent="0.2">
      <c r="A40" s="1"/>
      <c r="B40" s="10"/>
      <c r="C40" s="1"/>
      <c r="D40" s="5" t="str">
        <f>IF(D39&lt;&gt;100%,"Bitte 100% verteilen","")</f>
        <v/>
      </c>
      <c r="E40" s="80"/>
      <c r="F40" s="80"/>
      <c r="G40" s="81"/>
      <c r="H40" s="81"/>
      <c r="I40" s="44"/>
      <c r="J40" s="1"/>
      <c r="K40" s="78"/>
      <c r="L40" s="26"/>
      <c r="M40" s="1"/>
    </row>
    <row r="41" spans="1:14" x14ac:dyDescent="0.2">
      <c r="B41" s="153"/>
      <c r="C41" s="154"/>
      <c r="D41" s="154"/>
      <c r="E41" s="154"/>
      <c r="F41" s="154"/>
      <c r="G41" s="154"/>
      <c r="H41" s="155"/>
      <c r="I41" s="156"/>
    </row>
    <row r="42" spans="1:14" x14ac:dyDescent="0.2">
      <c r="B42" s="9"/>
      <c r="C42" s="100"/>
      <c r="D42" s="90"/>
      <c r="E42" s="90"/>
      <c r="F42" s="90"/>
      <c r="G42" s="90"/>
      <c r="H42" s="90"/>
    </row>
    <row r="43" spans="1:14" x14ac:dyDescent="0.2">
      <c r="H43" s="159"/>
      <c r="I43" s="159"/>
      <c r="J43" s="2"/>
    </row>
    <row r="44" spans="1:14" x14ac:dyDescent="0.2">
      <c r="H44" s="159"/>
      <c r="I44" s="159"/>
      <c r="J44" s="2"/>
    </row>
    <row r="45" spans="1:14" x14ac:dyDescent="0.2">
      <c r="H45" s="157"/>
      <c r="I45" s="158"/>
      <c r="J45" s="4"/>
    </row>
    <row r="46" spans="1:14" x14ac:dyDescent="0.2">
      <c r="H46" s="1"/>
      <c r="I46" s="1"/>
    </row>
    <row r="50" spans="8:8" x14ac:dyDescent="0.2">
      <c r="H50" s="1"/>
    </row>
    <row r="51" spans="8:8" x14ac:dyDescent="0.2">
      <c r="H51" s="1"/>
    </row>
  </sheetData>
  <sheetProtection formatCells="0" formatColumns="0" formatRows="0"/>
  <customSheetViews>
    <customSheetView guid="{CA62C2D8-DCFE-4BCB-84DC-59D90FFD9F04}" showGridLines="0" showRowCol="0">
      <selection activeCell="B20" sqref="B20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6">
    <mergeCell ref="B41:I41"/>
    <mergeCell ref="H45:I45"/>
    <mergeCell ref="H44:I44"/>
    <mergeCell ref="F3:G3"/>
    <mergeCell ref="D3:E3"/>
    <mergeCell ref="H43:I43"/>
  </mergeCells>
  <phoneticPr fontId="3" type="noConversion"/>
  <conditionalFormatting sqref="G18 G25 G32 G11:G14 G4:G8">
    <cfRule type="cellIs" dxfId="28" priority="1" stopIfTrue="1" operator="lessThan">
      <formula>D4</formula>
    </cfRule>
    <cfRule type="cellIs" dxfId="27" priority="2" stopIfTrue="1" operator="greaterThanOrEqual">
      <formula>D4</formula>
    </cfRule>
  </conditionalFormatting>
  <conditionalFormatting sqref="F12:F17 F19:F24 F5:F10 F26:F31 F33:F37">
    <cfRule type="cellIs" dxfId="26" priority="3" stopIfTrue="1" operator="lessThan">
      <formula>E5</formula>
    </cfRule>
    <cfRule type="cellIs" dxfId="25" priority="4" stopIfTrue="1" operator="greaterThanOrEqual">
      <formula>E5</formula>
    </cfRule>
  </conditionalFormatting>
  <conditionalFormatting sqref="D39">
    <cfRule type="cellIs" dxfId="24" priority="5" stopIfTrue="1" operator="notEqual">
      <formula>1</formula>
    </cfRule>
    <cfRule type="cellIs" dxfId="23" priority="6" stopIfTrue="1" operator="equal">
      <formula>1</formula>
    </cfRule>
  </conditionalFormatting>
  <conditionalFormatting sqref="H32">
    <cfRule type="cellIs" dxfId="22" priority="7" stopIfTrue="1" operator="lessThan">
      <formula>$D$19</formula>
    </cfRule>
    <cfRule type="cellIs" dxfId="21" priority="8" stopIfTrue="1" operator="greaterThanOrEqual">
      <formula>$D$19</formula>
    </cfRule>
  </conditionalFormatting>
  <conditionalFormatting sqref="K32 K25 K18 K11:K14 K4:K8">
    <cfRule type="cellIs" dxfId="20" priority="9" stopIfTrue="1" operator="lessThan">
      <formula>0</formula>
    </cfRule>
    <cfRule type="cellIs" dxfId="19" priority="10" stopIfTrue="1" operator="greaterThan">
      <formula>0</formula>
    </cfRule>
    <cfRule type="cellIs" dxfId="18" priority="11" stopIfTrue="1" operator="equal">
      <formula>0</formula>
    </cfRule>
  </conditionalFormatting>
  <conditionalFormatting sqref="H25">
    <cfRule type="cellIs" dxfId="17" priority="12" stopIfTrue="1" operator="lessThan">
      <formula>$D$18</formula>
    </cfRule>
    <cfRule type="cellIs" dxfId="16" priority="13" stopIfTrue="1" operator="greaterThanOrEqual">
      <formula>$D$18</formula>
    </cfRule>
  </conditionalFormatting>
  <conditionalFormatting sqref="H18">
    <cfRule type="cellIs" dxfId="15" priority="14" stopIfTrue="1" operator="lessThan">
      <formula>#REF!</formula>
    </cfRule>
    <cfRule type="cellIs" dxfId="14" priority="15" stopIfTrue="1" operator="greaterThanOrEqual">
      <formula>#REF!</formula>
    </cfRule>
  </conditionalFormatting>
  <conditionalFormatting sqref="J5:J37">
    <cfRule type="cellIs" dxfId="13" priority="16" stopIfTrue="1" operator="lessThan">
      <formula>0</formula>
    </cfRule>
    <cfRule type="cellIs" dxfId="12" priority="17" stopIfTrue="1" operator="greaterThan">
      <formula>0</formula>
    </cfRule>
    <cfRule type="cellIs" dxfId="11" priority="18" stopIfTrue="1" operator="equal">
      <formula>0</formula>
    </cfRule>
  </conditionalFormatting>
  <conditionalFormatting sqref="H11">
    <cfRule type="cellIs" dxfId="10" priority="19" stopIfTrue="1" operator="lessThan">
      <formula>#REF!</formula>
    </cfRule>
    <cfRule type="cellIs" dxfId="9" priority="20" stopIfTrue="1" operator="greaterThanOrEqual">
      <formula>#REF!</formula>
    </cfRule>
  </conditionalFormatting>
  <conditionalFormatting sqref="K9:K10">
    <cfRule type="cellIs" dxfId="8" priority="21" stopIfTrue="1" operator="lessThanOrEqual">
      <formula>0</formula>
    </cfRule>
    <cfRule type="cellIs" dxfId="7" priority="22" stopIfTrue="1" operator="greaterThan">
      <formula>0</formula>
    </cfRule>
  </conditionalFormatting>
  <conditionalFormatting sqref="G9:G10">
    <cfRule type="cellIs" dxfId="6" priority="23" stopIfTrue="1" operator="lessThan">
      <formula>$D$4</formula>
    </cfRule>
    <cfRule type="cellIs" dxfId="5" priority="24" stopIfTrue="1" operator="greaterThanOrEqual">
      <formula>$D$4</formula>
    </cfRule>
  </conditionalFormatting>
  <conditionalFormatting sqref="H4">
    <cfRule type="cellIs" dxfId="4" priority="25" stopIfTrue="1" operator="lessThan">
      <formula>#REF!</formula>
    </cfRule>
    <cfRule type="cellIs" dxfId="3" priority="26" stopIfTrue="1" operator="greaterThanOrEqual">
      <formula>#REF!</formula>
    </cfRule>
  </conditionalFormatting>
  <conditionalFormatting sqref="D40">
    <cfRule type="cellIs" dxfId="2" priority="27" stopIfTrue="1" operator="notEqual">
      <formula>#REF!</formula>
    </cfRule>
  </conditionalFormatting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29"/>
  <sheetViews>
    <sheetView showGridLines="0" showRowColHeaders="0" workbookViewId="0">
      <selection activeCell="H12" sqref="H12"/>
    </sheetView>
  </sheetViews>
  <sheetFormatPr baseColWidth="10" defaultRowHeight="12.75" customHeight="1" x14ac:dyDescent="0.2"/>
  <cols>
    <col min="1" max="1" width="2.42578125" style="113" customWidth="1"/>
    <col min="2" max="2" width="4.7109375" style="113" customWidth="1"/>
    <col min="3" max="3" width="35.7109375" style="113" customWidth="1"/>
    <col min="4" max="4" width="10.7109375" style="113" customWidth="1"/>
    <col min="5" max="8" width="14.7109375" style="113" customWidth="1"/>
    <col min="9" max="10" width="15.7109375" style="113" customWidth="1"/>
    <col min="11" max="11" width="3.7109375" style="113" customWidth="1"/>
    <col min="12" max="12" width="11.42578125" style="113"/>
    <col min="13" max="13" width="11.42578125" style="114"/>
    <col min="14" max="16384" width="11.42578125" style="113"/>
  </cols>
  <sheetData>
    <row r="1" spans="2:20" s="83" customFormat="1" ht="12.75" customHeight="1" thickBot="1" x14ac:dyDescent="0.25"/>
    <row r="2" spans="2:20" s="90" customFormat="1" ht="12.75" customHeight="1" thickBot="1" x14ac:dyDescent="0.25">
      <c r="B2" s="84" t="s">
        <v>7</v>
      </c>
      <c r="C2" s="85" t="s">
        <v>43</v>
      </c>
      <c r="D2" s="86" t="s">
        <v>6</v>
      </c>
      <c r="E2" s="86" t="s">
        <v>4</v>
      </c>
      <c r="F2" s="86" t="s">
        <v>5</v>
      </c>
      <c r="G2" s="87" t="s">
        <v>38</v>
      </c>
      <c r="H2" s="88" t="s">
        <v>45</v>
      </c>
      <c r="I2" s="88" t="s">
        <v>46</v>
      </c>
      <c r="J2" s="89" t="s">
        <v>47</v>
      </c>
      <c r="M2" s="91"/>
    </row>
    <row r="3" spans="2:20" s="90" customFormat="1" ht="12.75" customHeight="1" x14ac:dyDescent="0.2">
      <c r="B3" s="148">
        <v>1</v>
      </c>
      <c r="C3" s="6" t="s">
        <v>39</v>
      </c>
      <c r="D3" s="128">
        <v>1</v>
      </c>
      <c r="E3" s="129">
        <v>1000</v>
      </c>
      <c r="F3" s="130"/>
      <c r="G3" s="131">
        <v>1020</v>
      </c>
      <c r="H3" s="92">
        <f>G3/E3-1</f>
        <v>2.0000000000000018E-2</v>
      </c>
      <c r="I3" s="93">
        <f t="shared" ref="I3:I34" si="0">G3-E3</f>
        <v>20</v>
      </c>
      <c r="J3" s="94">
        <f>D3*G3</f>
        <v>1020</v>
      </c>
      <c r="L3" s="95" t="s">
        <v>44</v>
      </c>
      <c r="M3" s="91"/>
    </row>
    <row r="4" spans="2:20" s="90" customFormat="1" ht="12.75" customHeight="1" x14ac:dyDescent="0.2">
      <c r="B4" s="149"/>
      <c r="C4" s="7"/>
      <c r="D4" s="132"/>
      <c r="E4" s="133"/>
      <c r="F4" s="134"/>
      <c r="G4" s="135"/>
      <c r="H4" s="145" t="e">
        <f t="shared" ref="H4:H12" si="1">G4/E4-1</f>
        <v>#DIV/0!</v>
      </c>
      <c r="I4" s="97">
        <f t="shared" si="0"/>
        <v>0</v>
      </c>
      <c r="J4" s="98">
        <f t="shared" ref="J4:J12" si="2">D4*G4</f>
        <v>0</v>
      </c>
      <c r="L4" s="95" t="s">
        <v>63</v>
      </c>
      <c r="M4" s="91"/>
    </row>
    <row r="5" spans="2:20" s="90" customFormat="1" ht="12.75" customHeight="1" x14ac:dyDescent="0.2">
      <c r="B5" s="149"/>
      <c r="C5" s="7"/>
      <c r="D5" s="132"/>
      <c r="E5" s="133"/>
      <c r="F5" s="134"/>
      <c r="G5" s="135"/>
      <c r="H5" s="145" t="e">
        <f t="shared" si="1"/>
        <v>#DIV/0!</v>
      </c>
      <c r="I5" s="99">
        <f t="shared" si="0"/>
        <v>0</v>
      </c>
      <c r="J5" s="98">
        <f t="shared" si="2"/>
        <v>0</v>
      </c>
      <c r="L5" s="95" t="s">
        <v>64</v>
      </c>
      <c r="M5" s="91"/>
    </row>
    <row r="6" spans="2:20" s="90" customFormat="1" ht="12.75" customHeight="1" x14ac:dyDescent="0.2">
      <c r="B6" s="149"/>
      <c r="C6" s="7"/>
      <c r="D6" s="132"/>
      <c r="E6" s="133"/>
      <c r="F6" s="134"/>
      <c r="G6" s="135"/>
      <c r="H6" s="145" t="e">
        <f t="shared" si="1"/>
        <v>#DIV/0!</v>
      </c>
      <c r="I6" s="97">
        <f t="shared" si="0"/>
        <v>0</v>
      </c>
      <c r="J6" s="98">
        <f t="shared" si="2"/>
        <v>0</v>
      </c>
      <c r="M6" s="91"/>
    </row>
    <row r="7" spans="2:20" s="90" customFormat="1" ht="12.75" customHeight="1" x14ac:dyDescent="0.2">
      <c r="B7" s="149"/>
      <c r="C7" s="7"/>
      <c r="D7" s="132"/>
      <c r="E7" s="133"/>
      <c r="F7" s="134"/>
      <c r="G7" s="135"/>
      <c r="H7" s="145" t="e">
        <f t="shared" si="1"/>
        <v>#DIV/0!</v>
      </c>
      <c r="I7" s="99">
        <f t="shared" si="0"/>
        <v>0</v>
      </c>
      <c r="J7" s="98">
        <f t="shared" si="2"/>
        <v>0</v>
      </c>
      <c r="L7" s="146" t="s">
        <v>65</v>
      </c>
      <c r="S7" s="101"/>
      <c r="T7" s="101"/>
    </row>
    <row r="8" spans="2:20" s="90" customFormat="1" ht="12.75" customHeight="1" x14ac:dyDescent="0.2">
      <c r="B8" s="149">
        <v>6</v>
      </c>
      <c r="C8" s="7" t="s">
        <v>41</v>
      </c>
      <c r="D8" s="132"/>
      <c r="E8" s="133"/>
      <c r="F8" s="134"/>
      <c r="G8" s="135"/>
      <c r="H8" s="145" t="e">
        <f t="shared" si="1"/>
        <v>#DIV/0!</v>
      </c>
      <c r="I8" s="97">
        <f t="shared" si="0"/>
        <v>0</v>
      </c>
      <c r="J8" s="98">
        <f t="shared" si="2"/>
        <v>0</v>
      </c>
      <c r="L8" s="146" t="s">
        <v>66</v>
      </c>
    </row>
    <row r="9" spans="2:20" s="90" customFormat="1" ht="12.75" customHeight="1" x14ac:dyDescent="0.2">
      <c r="B9" s="149"/>
      <c r="C9" s="7"/>
      <c r="D9" s="132"/>
      <c r="E9" s="133"/>
      <c r="F9" s="134"/>
      <c r="G9" s="135"/>
      <c r="H9" s="145" t="e">
        <f t="shared" si="1"/>
        <v>#DIV/0!</v>
      </c>
      <c r="I9" s="99">
        <f t="shared" si="0"/>
        <v>0</v>
      </c>
      <c r="J9" s="98">
        <f t="shared" si="2"/>
        <v>0</v>
      </c>
      <c r="L9" s="9"/>
      <c r="M9" s="91"/>
    </row>
    <row r="10" spans="2:20" s="90" customFormat="1" ht="12.75" customHeight="1" x14ac:dyDescent="0.2">
      <c r="B10" s="149">
        <v>8</v>
      </c>
      <c r="C10" s="7" t="s">
        <v>40</v>
      </c>
      <c r="D10" s="132"/>
      <c r="E10" s="133"/>
      <c r="F10" s="134"/>
      <c r="G10" s="135"/>
      <c r="H10" s="145" t="e">
        <f t="shared" si="1"/>
        <v>#DIV/0!</v>
      </c>
      <c r="I10" s="97">
        <f t="shared" si="0"/>
        <v>0</v>
      </c>
      <c r="J10" s="98">
        <f t="shared" si="2"/>
        <v>0</v>
      </c>
      <c r="M10" s="91"/>
    </row>
    <row r="11" spans="2:20" s="90" customFormat="1" ht="12.75" customHeight="1" x14ac:dyDescent="0.2">
      <c r="B11" s="149"/>
      <c r="C11" s="7"/>
      <c r="D11" s="132"/>
      <c r="E11" s="133"/>
      <c r="F11" s="134"/>
      <c r="G11" s="135"/>
      <c r="H11" s="145" t="e">
        <f t="shared" si="1"/>
        <v>#DIV/0!</v>
      </c>
      <c r="I11" s="97">
        <f t="shared" si="0"/>
        <v>0</v>
      </c>
      <c r="J11" s="98">
        <f t="shared" si="2"/>
        <v>0</v>
      </c>
      <c r="M11" s="91"/>
    </row>
    <row r="12" spans="2:20" s="90" customFormat="1" ht="12.75" customHeight="1" x14ac:dyDescent="0.2">
      <c r="B12" s="150">
        <v>10</v>
      </c>
      <c r="C12" s="7" t="s">
        <v>42</v>
      </c>
      <c r="D12" s="132"/>
      <c r="E12" s="133"/>
      <c r="F12" s="134"/>
      <c r="G12" s="135"/>
      <c r="H12" s="96" t="e">
        <f t="shared" si="1"/>
        <v>#DIV/0!</v>
      </c>
      <c r="I12" s="97">
        <f t="shared" si="0"/>
        <v>0</v>
      </c>
      <c r="J12" s="98">
        <f t="shared" si="2"/>
        <v>0</v>
      </c>
      <c r="L12" s="163" t="s">
        <v>49</v>
      </c>
      <c r="M12" s="154"/>
      <c r="N12" s="164"/>
      <c r="O12" s="164"/>
      <c r="P12" s="164"/>
      <c r="Q12" s="164"/>
      <c r="R12" s="164"/>
    </row>
    <row r="13" spans="2:20" s="90" customFormat="1" ht="12.75" customHeight="1" x14ac:dyDescent="0.2">
      <c r="B13" s="148">
        <v>11</v>
      </c>
      <c r="C13" s="6" t="s">
        <v>52</v>
      </c>
      <c r="D13" s="128"/>
      <c r="E13" s="129"/>
      <c r="F13" s="130"/>
      <c r="G13" s="131"/>
      <c r="H13" s="144" t="e">
        <f>G13/E13-1</f>
        <v>#DIV/0!</v>
      </c>
      <c r="I13" s="99">
        <f t="shared" si="0"/>
        <v>0</v>
      </c>
      <c r="J13" s="104">
        <f>D13*G13</f>
        <v>0</v>
      </c>
      <c r="L13" s="153" t="s">
        <v>3</v>
      </c>
      <c r="M13" s="154"/>
    </row>
    <row r="14" spans="2:20" s="90" customFormat="1" ht="12.75" customHeight="1" x14ac:dyDescent="0.2">
      <c r="B14" s="149">
        <v>12</v>
      </c>
      <c r="C14" s="7" t="s">
        <v>53</v>
      </c>
      <c r="D14" s="132"/>
      <c r="E14" s="133"/>
      <c r="F14" s="134"/>
      <c r="G14" s="133"/>
      <c r="H14" s="96" t="e">
        <f t="shared" ref="H14:H22" si="3">G14/E14-1</f>
        <v>#DIV/0!</v>
      </c>
      <c r="I14" s="97">
        <f t="shared" si="0"/>
        <v>0</v>
      </c>
      <c r="J14" s="98">
        <f t="shared" ref="J14:J22" si="4">D14*G14</f>
        <v>0</v>
      </c>
      <c r="M14" s="91"/>
    </row>
    <row r="15" spans="2:20" s="90" customFormat="1" ht="12.75" customHeight="1" x14ac:dyDescent="0.2">
      <c r="B15" s="149">
        <v>13</v>
      </c>
      <c r="C15" s="7" t="s">
        <v>54</v>
      </c>
      <c r="D15" s="132"/>
      <c r="E15" s="133"/>
      <c r="F15" s="134"/>
      <c r="G15" s="133"/>
      <c r="H15" s="96" t="e">
        <f t="shared" si="3"/>
        <v>#DIV/0!</v>
      </c>
      <c r="I15" s="99">
        <f t="shared" si="0"/>
        <v>0</v>
      </c>
      <c r="J15" s="98">
        <f t="shared" si="4"/>
        <v>0</v>
      </c>
      <c r="M15" s="91"/>
    </row>
    <row r="16" spans="2:20" s="90" customFormat="1" ht="12.75" customHeight="1" x14ac:dyDescent="0.2">
      <c r="B16" s="149">
        <v>14</v>
      </c>
      <c r="C16" s="7" t="s">
        <v>55</v>
      </c>
      <c r="D16" s="132"/>
      <c r="E16" s="133"/>
      <c r="F16" s="134"/>
      <c r="G16" s="133"/>
      <c r="H16" s="96" t="e">
        <f t="shared" si="3"/>
        <v>#DIV/0!</v>
      </c>
      <c r="I16" s="97">
        <f t="shared" si="0"/>
        <v>0</v>
      </c>
      <c r="J16" s="98">
        <f t="shared" si="4"/>
        <v>0</v>
      </c>
      <c r="M16" s="91"/>
    </row>
    <row r="17" spans="2:13" s="90" customFormat="1" ht="12.75" customHeight="1" x14ac:dyDescent="0.2">
      <c r="B17" s="149">
        <v>15</v>
      </c>
      <c r="C17" s="7" t="s">
        <v>56</v>
      </c>
      <c r="D17" s="132"/>
      <c r="E17" s="133"/>
      <c r="F17" s="134"/>
      <c r="G17" s="133"/>
      <c r="H17" s="96" t="e">
        <f t="shared" si="3"/>
        <v>#DIV/0!</v>
      </c>
      <c r="I17" s="99">
        <f t="shared" si="0"/>
        <v>0</v>
      </c>
      <c r="J17" s="98">
        <f t="shared" si="4"/>
        <v>0</v>
      </c>
      <c r="M17" s="91"/>
    </row>
    <row r="18" spans="2:13" s="90" customFormat="1" ht="12.75" customHeight="1" x14ac:dyDescent="0.2">
      <c r="B18" s="149">
        <v>16</v>
      </c>
      <c r="C18" s="7" t="s">
        <v>57</v>
      </c>
      <c r="D18" s="132"/>
      <c r="E18" s="133"/>
      <c r="F18" s="134"/>
      <c r="G18" s="133"/>
      <c r="H18" s="96" t="e">
        <f t="shared" si="3"/>
        <v>#DIV/0!</v>
      </c>
      <c r="I18" s="97">
        <f t="shared" si="0"/>
        <v>0</v>
      </c>
      <c r="J18" s="98">
        <f t="shared" si="4"/>
        <v>0</v>
      </c>
      <c r="M18" s="91"/>
    </row>
    <row r="19" spans="2:13" s="90" customFormat="1" ht="12.75" customHeight="1" x14ac:dyDescent="0.2">
      <c r="B19" s="149">
        <v>17</v>
      </c>
      <c r="C19" s="7" t="s">
        <v>58</v>
      </c>
      <c r="D19" s="132"/>
      <c r="E19" s="133"/>
      <c r="F19" s="134"/>
      <c r="G19" s="133"/>
      <c r="H19" s="96" t="e">
        <f t="shared" si="3"/>
        <v>#DIV/0!</v>
      </c>
      <c r="I19" s="99">
        <f t="shared" si="0"/>
        <v>0</v>
      </c>
      <c r="J19" s="98">
        <f t="shared" si="4"/>
        <v>0</v>
      </c>
      <c r="M19" s="91"/>
    </row>
    <row r="20" spans="2:13" s="90" customFormat="1" ht="12.75" customHeight="1" x14ac:dyDescent="0.2">
      <c r="B20" s="149">
        <v>18</v>
      </c>
      <c r="C20" s="7" t="s">
        <v>59</v>
      </c>
      <c r="D20" s="132"/>
      <c r="E20" s="133"/>
      <c r="F20" s="134"/>
      <c r="G20" s="133"/>
      <c r="H20" s="96" t="e">
        <f t="shared" si="3"/>
        <v>#DIV/0!</v>
      </c>
      <c r="I20" s="97">
        <f t="shared" si="0"/>
        <v>0</v>
      </c>
      <c r="J20" s="98">
        <f t="shared" si="4"/>
        <v>0</v>
      </c>
      <c r="M20" s="91"/>
    </row>
    <row r="21" spans="2:13" s="90" customFormat="1" ht="12.75" customHeight="1" x14ac:dyDescent="0.2">
      <c r="B21" s="149">
        <v>19</v>
      </c>
      <c r="C21" s="7" t="s">
        <v>60</v>
      </c>
      <c r="D21" s="132"/>
      <c r="E21" s="133"/>
      <c r="F21" s="134"/>
      <c r="G21" s="133"/>
      <c r="H21" s="96" t="e">
        <f t="shared" si="3"/>
        <v>#DIV/0!</v>
      </c>
      <c r="I21" s="97">
        <f t="shared" si="0"/>
        <v>0</v>
      </c>
      <c r="J21" s="98">
        <f t="shared" si="4"/>
        <v>0</v>
      </c>
      <c r="M21" s="91"/>
    </row>
    <row r="22" spans="2:13" s="90" customFormat="1" ht="12.75" customHeight="1" x14ac:dyDescent="0.2">
      <c r="B22" s="149">
        <v>20</v>
      </c>
      <c r="C22" s="7" t="s">
        <v>61</v>
      </c>
      <c r="D22" s="132"/>
      <c r="E22" s="133"/>
      <c r="F22" s="134"/>
      <c r="G22" s="133"/>
      <c r="H22" s="145" t="e">
        <f t="shared" si="3"/>
        <v>#DIV/0!</v>
      </c>
      <c r="I22" s="97">
        <f t="shared" si="0"/>
        <v>0</v>
      </c>
      <c r="J22" s="98">
        <f t="shared" si="4"/>
        <v>0</v>
      </c>
      <c r="M22" s="91"/>
    </row>
    <row r="23" spans="2:13" s="90" customFormat="1" ht="12.75" customHeight="1" x14ac:dyDescent="0.2">
      <c r="B23" s="151"/>
      <c r="C23" s="6"/>
      <c r="D23" s="128"/>
      <c r="E23" s="129"/>
      <c r="F23" s="130"/>
      <c r="G23" s="143"/>
      <c r="H23" s="144" t="e">
        <f>G23/E23-1</f>
        <v>#DIV/0!</v>
      </c>
      <c r="I23" s="99">
        <f t="shared" si="0"/>
        <v>0</v>
      </c>
      <c r="J23" s="104">
        <f>D23*G23</f>
        <v>0</v>
      </c>
      <c r="M23" s="91"/>
    </row>
    <row r="24" spans="2:13" s="90" customFormat="1" ht="12.75" customHeight="1" x14ac:dyDescent="0.2">
      <c r="B24" s="149"/>
      <c r="C24" s="7"/>
      <c r="D24" s="132"/>
      <c r="E24" s="133"/>
      <c r="F24" s="134"/>
      <c r="G24" s="133"/>
      <c r="H24" s="96" t="e">
        <f t="shared" ref="H24:H32" si="5">G24/E24-1</f>
        <v>#DIV/0!</v>
      </c>
      <c r="I24" s="97">
        <f t="shared" si="0"/>
        <v>0</v>
      </c>
      <c r="J24" s="98">
        <f t="shared" ref="J24:J32" si="6">D24*G24</f>
        <v>0</v>
      </c>
      <c r="M24" s="91"/>
    </row>
    <row r="25" spans="2:13" s="90" customFormat="1" ht="12.75" customHeight="1" x14ac:dyDescent="0.2">
      <c r="B25" s="149"/>
      <c r="C25" s="7"/>
      <c r="D25" s="132"/>
      <c r="E25" s="133"/>
      <c r="F25" s="134"/>
      <c r="G25" s="133"/>
      <c r="H25" s="96" t="e">
        <f t="shared" si="5"/>
        <v>#DIV/0!</v>
      </c>
      <c r="I25" s="99">
        <f t="shared" si="0"/>
        <v>0</v>
      </c>
      <c r="J25" s="98">
        <f t="shared" si="6"/>
        <v>0</v>
      </c>
      <c r="M25" s="91"/>
    </row>
    <row r="26" spans="2:13" s="90" customFormat="1" ht="12.75" customHeight="1" x14ac:dyDescent="0.2">
      <c r="B26" s="149"/>
      <c r="C26" s="7"/>
      <c r="D26" s="132"/>
      <c r="E26" s="133"/>
      <c r="F26" s="134"/>
      <c r="G26" s="133"/>
      <c r="H26" s="96" t="e">
        <f t="shared" si="5"/>
        <v>#DIV/0!</v>
      </c>
      <c r="I26" s="97">
        <f t="shared" si="0"/>
        <v>0</v>
      </c>
      <c r="J26" s="98">
        <f t="shared" si="6"/>
        <v>0</v>
      </c>
      <c r="M26" s="91"/>
    </row>
    <row r="27" spans="2:13" s="90" customFormat="1" ht="12.75" customHeight="1" x14ac:dyDescent="0.2">
      <c r="B27" s="149"/>
      <c r="C27" s="7"/>
      <c r="D27" s="132"/>
      <c r="E27" s="133"/>
      <c r="F27" s="134"/>
      <c r="G27" s="131"/>
      <c r="H27" s="96" t="e">
        <f t="shared" si="5"/>
        <v>#DIV/0!</v>
      </c>
      <c r="I27" s="99">
        <f t="shared" si="0"/>
        <v>0</v>
      </c>
      <c r="J27" s="98">
        <f t="shared" si="6"/>
        <v>0</v>
      </c>
      <c r="M27" s="91"/>
    </row>
    <row r="28" spans="2:13" s="90" customFormat="1" ht="12.75" customHeight="1" x14ac:dyDescent="0.2">
      <c r="B28" s="149"/>
      <c r="C28" s="7"/>
      <c r="D28" s="132"/>
      <c r="E28" s="133"/>
      <c r="F28" s="134"/>
      <c r="G28" s="135"/>
      <c r="H28" s="96" t="e">
        <f t="shared" si="5"/>
        <v>#DIV/0!</v>
      </c>
      <c r="I28" s="97">
        <f t="shared" si="0"/>
        <v>0</v>
      </c>
      <c r="J28" s="98">
        <f t="shared" si="6"/>
        <v>0</v>
      </c>
      <c r="M28" s="91"/>
    </row>
    <row r="29" spans="2:13" s="90" customFormat="1" ht="12.75" customHeight="1" x14ac:dyDescent="0.2">
      <c r="B29" s="149"/>
      <c r="C29" s="7"/>
      <c r="D29" s="132"/>
      <c r="E29" s="133"/>
      <c r="F29" s="134"/>
      <c r="G29" s="135"/>
      <c r="H29" s="96" t="e">
        <f t="shared" si="5"/>
        <v>#DIV/0!</v>
      </c>
      <c r="I29" s="99">
        <f t="shared" si="0"/>
        <v>0</v>
      </c>
      <c r="J29" s="98">
        <f t="shared" si="6"/>
        <v>0</v>
      </c>
      <c r="M29" s="91"/>
    </row>
    <row r="30" spans="2:13" s="90" customFormat="1" ht="12.75" customHeight="1" x14ac:dyDescent="0.2">
      <c r="B30" s="149"/>
      <c r="C30" s="7"/>
      <c r="D30" s="132"/>
      <c r="E30" s="133"/>
      <c r="F30" s="134"/>
      <c r="G30" s="135"/>
      <c r="H30" s="96" t="e">
        <f t="shared" si="5"/>
        <v>#DIV/0!</v>
      </c>
      <c r="I30" s="97">
        <f t="shared" si="0"/>
        <v>0</v>
      </c>
      <c r="J30" s="98">
        <f t="shared" si="6"/>
        <v>0</v>
      </c>
      <c r="M30" s="91"/>
    </row>
    <row r="31" spans="2:13" s="90" customFormat="1" ht="12.75" customHeight="1" x14ac:dyDescent="0.2">
      <c r="B31" s="149"/>
      <c r="C31" s="7"/>
      <c r="D31" s="132"/>
      <c r="E31" s="133"/>
      <c r="F31" s="134"/>
      <c r="G31" s="135"/>
      <c r="H31" s="96" t="e">
        <f t="shared" si="5"/>
        <v>#DIV/0!</v>
      </c>
      <c r="I31" s="97">
        <f t="shared" si="0"/>
        <v>0</v>
      </c>
      <c r="J31" s="98">
        <f t="shared" si="6"/>
        <v>0</v>
      </c>
      <c r="M31" s="91"/>
    </row>
    <row r="32" spans="2:13" s="90" customFormat="1" ht="12.75" customHeight="1" x14ac:dyDescent="0.2">
      <c r="B32" s="150"/>
      <c r="C32" s="7"/>
      <c r="D32" s="132"/>
      <c r="E32" s="133"/>
      <c r="F32" s="134"/>
      <c r="G32" s="135"/>
      <c r="H32" s="145" t="e">
        <f t="shared" si="5"/>
        <v>#DIV/0!</v>
      </c>
      <c r="I32" s="97">
        <f t="shared" si="0"/>
        <v>0</v>
      </c>
      <c r="J32" s="98">
        <f t="shared" si="6"/>
        <v>0</v>
      </c>
      <c r="M32" s="91"/>
    </row>
    <row r="33" spans="2:13" s="90" customFormat="1" ht="12.75" customHeight="1" x14ac:dyDescent="0.2">
      <c r="B33" s="148"/>
      <c r="C33" s="6"/>
      <c r="D33" s="128"/>
      <c r="E33" s="129"/>
      <c r="F33" s="130"/>
      <c r="G33" s="131"/>
      <c r="H33" s="144" t="e">
        <f>G33/E33-1</f>
        <v>#DIV/0!</v>
      </c>
      <c r="I33" s="99">
        <f t="shared" si="0"/>
        <v>0</v>
      </c>
      <c r="J33" s="104">
        <f>D33*G33</f>
        <v>0</v>
      </c>
      <c r="M33" s="91"/>
    </row>
    <row r="34" spans="2:13" s="90" customFormat="1" ht="12.75" customHeight="1" x14ac:dyDescent="0.2">
      <c r="B34" s="149"/>
      <c r="C34" s="7"/>
      <c r="D34" s="132"/>
      <c r="E34" s="133"/>
      <c r="F34" s="134"/>
      <c r="G34" s="135"/>
      <c r="H34" s="96" t="e">
        <f t="shared" ref="H34:H42" si="7">G34/E34-1</f>
        <v>#DIV/0!</v>
      </c>
      <c r="I34" s="97">
        <f t="shared" si="0"/>
        <v>0</v>
      </c>
      <c r="J34" s="98">
        <f t="shared" ref="J34:J42" si="8">D34*G34</f>
        <v>0</v>
      </c>
      <c r="M34" s="91"/>
    </row>
    <row r="35" spans="2:13" s="90" customFormat="1" ht="12.75" customHeight="1" x14ac:dyDescent="0.2">
      <c r="B35" s="149"/>
      <c r="C35" s="7"/>
      <c r="D35" s="132"/>
      <c r="E35" s="133"/>
      <c r="F35" s="134"/>
      <c r="G35" s="135"/>
      <c r="H35" s="96" t="e">
        <f t="shared" si="7"/>
        <v>#DIV/0!</v>
      </c>
      <c r="I35" s="99">
        <f t="shared" ref="I35:I52" si="9">G35-E35</f>
        <v>0</v>
      </c>
      <c r="J35" s="98">
        <f t="shared" si="8"/>
        <v>0</v>
      </c>
      <c r="M35" s="91"/>
    </row>
    <row r="36" spans="2:13" s="90" customFormat="1" ht="12.75" customHeight="1" x14ac:dyDescent="0.2">
      <c r="B36" s="149"/>
      <c r="C36" s="7"/>
      <c r="D36" s="132"/>
      <c r="E36" s="133"/>
      <c r="F36" s="134"/>
      <c r="G36" s="135"/>
      <c r="H36" s="96" t="e">
        <f t="shared" si="7"/>
        <v>#DIV/0!</v>
      </c>
      <c r="I36" s="97">
        <f t="shared" si="9"/>
        <v>0</v>
      </c>
      <c r="J36" s="98">
        <f t="shared" si="8"/>
        <v>0</v>
      </c>
      <c r="M36" s="91"/>
    </row>
    <row r="37" spans="2:13" s="90" customFormat="1" ht="12.75" customHeight="1" x14ac:dyDescent="0.2">
      <c r="B37" s="149"/>
      <c r="C37" s="7"/>
      <c r="D37" s="132"/>
      <c r="E37" s="133"/>
      <c r="F37" s="134"/>
      <c r="G37" s="135"/>
      <c r="H37" s="96" t="e">
        <f t="shared" si="7"/>
        <v>#DIV/0!</v>
      </c>
      <c r="I37" s="99">
        <f t="shared" si="9"/>
        <v>0</v>
      </c>
      <c r="J37" s="98">
        <f t="shared" si="8"/>
        <v>0</v>
      </c>
      <c r="M37" s="91"/>
    </row>
    <row r="38" spans="2:13" s="90" customFormat="1" ht="12.75" customHeight="1" x14ac:dyDescent="0.2">
      <c r="B38" s="149"/>
      <c r="C38" s="7"/>
      <c r="D38" s="132"/>
      <c r="E38" s="133"/>
      <c r="F38" s="134"/>
      <c r="G38" s="135"/>
      <c r="H38" s="96" t="e">
        <f t="shared" si="7"/>
        <v>#DIV/0!</v>
      </c>
      <c r="I38" s="97">
        <f t="shared" si="9"/>
        <v>0</v>
      </c>
      <c r="J38" s="98">
        <f t="shared" si="8"/>
        <v>0</v>
      </c>
      <c r="M38" s="91"/>
    </row>
    <row r="39" spans="2:13" s="90" customFormat="1" ht="12.75" customHeight="1" x14ac:dyDescent="0.2">
      <c r="B39" s="149"/>
      <c r="C39" s="7"/>
      <c r="D39" s="132"/>
      <c r="E39" s="133"/>
      <c r="F39" s="134"/>
      <c r="G39" s="135"/>
      <c r="H39" s="96" t="e">
        <f t="shared" si="7"/>
        <v>#DIV/0!</v>
      </c>
      <c r="I39" s="99">
        <f t="shared" si="9"/>
        <v>0</v>
      </c>
      <c r="J39" s="98">
        <f t="shared" si="8"/>
        <v>0</v>
      </c>
      <c r="M39" s="91"/>
    </row>
    <row r="40" spans="2:13" s="90" customFormat="1" ht="12.75" customHeight="1" x14ac:dyDescent="0.2">
      <c r="B40" s="149"/>
      <c r="C40" s="7"/>
      <c r="D40" s="132"/>
      <c r="E40" s="133"/>
      <c r="F40" s="134"/>
      <c r="G40" s="135"/>
      <c r="H40" s="96" t="e">
        <f t="shared" si="7"/>
        <v>#DIV/0!</v>
      </c>
      <c r="I40" s="97">
        <f t="shared" si="9"/>
        <v>0</v>
      </c>
      <c r="J40" s="98">
        <f t="shared" si="8"/>
        <v>0</v>
      </c>
      <c r="M40" s="91"/>
    </row>
    <row r="41" spans="2:13" s="90" customFormat="1" ht="12.75" customHeight="1" x14ac:dyDescent="0.2">
      <c r="B41" s="149"/>
      <c r="C41" s="7"/>
      <c r="D41" s="132"/>
      <c r="E41" s="133"/>
      <c r="F41" s="134"/>
      <c r="G41" s="135"/>
      <c r="H41" s="96" t="e">
        <f t="shared" si="7"/>
        <v>#DIV/0!</v>
      </c>
      <c r="I41" s="97">
        <f t="shared" si="9"/>
        <v>0</v>
      </c>
      <c r="J41" s="98">
        <f t="shared" si="8"/>
        <v>0</v>
      </c>
      <c r="M41" s="91"/>
    </row>
    <row r="42" spans="2:13" s="90" customFormat="1" ht="12.75" customHeight="1" x14ac:dyDescent="0.2">
      <c r="B42" s="150"/>
      <c r="C42" s="7"/>
      <c r="D42" s="132"/>
      <c r="E42" s="133"/>
      <c r="F42" s="134"/>
      <c r="G42" s="135"/>
      <c r="H42" s="145" t="e">
        <f t="shared" si="7"/>
        <v>#DIV/0!</v>
      </c>
      <c r="I42" s="97">
        <f t="shared" si="9"/>
        <v>0</v>
      </c>
      <c r="J42" s="98">
        <f t="shared" si="8"/>
        <v>0</v>
      </c>
      <c r="M42" s="91"/>
    </row>
    <row r="43" spans="2:13" s="90" customFormat="1" ht="12.75" customHeight="1" x14ac:dyDescent="0.2">
      <c r="B43" s="148"/>
      <c r="C43" s="6"/>
      <c r="D43" s="128"/>
      <c r="E43" s="129"/>
      <c r="F43" s="130"/>
      <c r="G43" s="131"/>
      <c r="H43" s="144" t="e">
        <f>G43/E43-1</f>
        <v>#DIV/0!</v>
      </c>
      <c r="I43" s="99">
        <f t="shared" si="9"/>
        <v>0</v>
      </c>
      <c r="J43" s="104">
        <f>D43*G43</f>
        <v>0</v>
      </c>
      <c r="M43" s="91"/>
    </row>
    <row r="44" spans="2:13" s="90" customFormat="1" ht="12.75" customHeight="1" x14ac:dyDescent="0.2">
      <c r="B44" s="149"/>
      <c r="C44" s="7"/>
      <c r="D44" s="132"/>
      <c r="E44" s="133"/>
      <c r="F44" s="134"/>
      <c r="G44" s="135"/>
      <c r="H44" s="96" t="e">
        <f t="shared" ref="H44:H52" si="10">G44/E44-1</f>
        <v>#DIV/0!</v>
      </c>
      <c r="I44" s="97">
        <f t="shared" si="9"/>
        <v>0</v>
      </c>
      <c r="J44" s="98">
        <f t="shared" ref="J44:J52" si="11">D44*G44</f>
        <v>0</v>
      </c>
      <c r="M44" s="91"/>
    </row>
    <row r="45" spans="2:13" s="90" customFormat="1" ht="12.75" customHeight="1" x14ac:dyDescent="0.2">
      <c r="B45" s="149"/>
      <c r="C45" s="7"/>
      <c r="D45" s="132"/>
      <c r="E45" s="133"/>
      <c r="F45" s="134"/>
      <c r="G45" s="135"/>
      <c r="H45" s="96" t="e">
        <f t="shared" si="10"/>
        <v>#DIV/0!</v>
      </c>
      <c r="I45" s="99">
        <f t="shared" si="9"/>
        <v>0</v>
      </c>
      <c r="J45" s="98">
        <f t="shared" si="11"/>
        <v>0</v>
      </c>
      <c r="M45" s="91"/>
    </row>
    <row r="46" spans="2:13" s="90" customFormat="1" ht="12.75" customHeight="1" x14ac:dyDescent="0.2">
      <c r="B46" s="149"/>
      <c r="C46" s="7"/>
      <c r="D46" s="132"/>
      <c r="E46" s="133"/>
      <c r="F46" s="134"/>
      <c r="G46" s="135"/>
      <c r="H46" s="96" t="e">
        <f t="shared" si="10"/>
        <v>#DIV/0!</v>
      </c>
      <c r="I46" s="97">
        <f t="shared" si="9"/>
        <v>0</v>
      </c>
      <c r="J46" s="98">
        <f t="shared" si="11"/>
        <v>0</v>
      </c>
      <c r="M46" s="91"/>
    </row>
    <row r="47" spans="2:13" s="90" customFormat="1" ht="12.75" customHeight="1" x14ac:dyDescent="0.2">
      <c r="B47" s="149"/>
      <c r="C47" s="7"/>
      <c r="D47" s="132"/>
      <c r="E47" s="133"/>
      <c r="F47" s="134"/>
      <c r="G47" s="135"/>
      <c r="H47" s="96" t="e">
        <f t="shared" si="10"/>
        <v>#DIV/0!</v>
      </c>
      <c r="I47" s="99">
        <f t="shared" si="9"/>
        <v>0</v>
      </c>
      <c r="J47" s="98">
        <f t="shared" si="11"/>
        <v>0</v>
      </c>
      <c r="M47" s="91"/>
    </row>
    <row r="48" spans="2:13" s="90" customFormat="1" ht="12.75" customHeight="1" x14ac:dyDescent="0.2">
      <c r="B48" s="149"/>
      <c r="C48" s="7"/>
      <c r="D48" s="132"/>
      <c r="E48" s="133"/>
      <c r="F48" s="134"/>
      <c r="G48" s="135"/>
      <c r="H48" s="96" t="e">
        <f t="shared" si="10"/>
        <v>#DIV/0!</v>
      </c>
      <c r="I48" s="97">
        <f t="shared" si="9"/>
        <v>0</v>
      </c>
      <c r="J48" s="98">
        <f t="shared" si="11"/>
        <v>0</v>
      </c>
      <c r="M48" s="91"/>
    </row>
    <row r="49" spans="2:16" s="90" customFormat="1" ht="12.75" customHeight="1" x14ac:dyDescent="0.2">
      <c r="B49" s="149"/>
      <c r="C49" s="7"/>
      <c r="D49" s="132"/>
      <c r="E49" s="133"/>
      <c r="F49" s="134"/>
      <c r="G49" s="135"/>
      <c r="H49" s="96" t="e">
        <f t="shared" si="10"/>
        <v>#DIV/0!</v>
      </c>
      <c r="I49" s="99">
        <f t="shared" si="9"/>
        <v>0</v>
      </c>
      <c r="J49" s="98">
        <f t="shared" si="11"/>
        <v>0</v>
      </c>
      <c r="M49" s="91"/>
    </row>
    <row r="50" spans="2:16" s="90" customFormat="1" ht="12.75" customHeight="1" x14ac:dyDescent="0.2">
      <c r="B50" s="149"/>
      <c r="C50" s="7"/>
      <c r="D50" s="132"/>
      <c r="E50" s="133"/>
      <c r="F50" s="134"/>
      <c r="G50" s="135"/>
      <c r="H50" s="96" t="e">
        <f t="shared" si="10"/>
        <v>#DIV/0!</v>
      </c>
      <c r="I50" s="97">
        <f t="shared" si="9"/>
        <v>0</v>
      </c>
      <c r="J50" s="98">
        <f t="shared" si="11"/>
        <v>0</v>
      </c>
      <c r="M50" s="91"/>
    </row>
    <row r="51" spans="2:16" s="90" customFormat="1" ht="12.75" customHeight="1" x14ac:dyDescent="0.2">
      <c r="B51" s="149"/>
      <c r="C51" s="7"/>
      <c r="D51" s="132"/>
      <c r="E51" s="133"/>
      <c r="F51" s="134"/>
      <c r="G51" s="135"/>
      <c r="H51" s="96" t="e">
        <f t="shared" si="10"/>
        <v>#DIV/0!</v>
      </c>
      <c r="I51" s="97">
        <f t="shared" si="9"/>
        <v>0</v>
      </c>
      <c r="J51" s="98">
        <f t="shared" si="11"/>
        <v>0</v>
      </c>
      <c r="M51" s="91"/>
    </row>
    <row r="52" spans="2:16" s="90" customFormat="1" ht="12.75" customHeight="1" thickBot="1" x14ac:dyDescent="0.25">
      <c r="B52" s="152"/>
      <c r="C52" s="8"/>
      <c r="D52" s="136"/>
      <c r="E52" s="137"/>
      <c r="F52" s="138"/>
      <c r="G52" s="139"/>
      <c r="H52" s="102" t="e">
        <f t="shared" si="10"/>
        <v>#DIV/0!</v>
      </c>
      <c r="I52" s="103">
        <f t="shared" si="9"/>
        <v>0</v>
      </c>
      <c r="J52" s="105">
        <f t="shared" si="11"/>
        <v>0</v>
      </c>
      <c r="M52" s="91"/>
    </row>
    <row r="53" spans="2:16" s="90" customFormat="1" ht="12.75" customHeight="1" x14ac:dyDescent="0.2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M53" s="91"/>
      <c r="N53" s="107"/>
    </row>
    <row r="54" spans="2:16" s="90" customFormat="1" ht="12.75" customHeight="1" x14ac:dyDescent="0.2">
      <c r="B54" s="162" t="s">
        <v>48</v>
      </c>
      <c r="C54" s="155"/>
      <c r="D54" s="155"/>
      <c r="E54" s="155"/>
      <c r="F54" s="155"/>
      <c r="G54" s="155"/>
      <c r="H54" s="155"/>
      <c r="I54" s="155"/>
      <c r="J54" s="155"/>
      <c r="K54" s="106"/>
      <c r="M54" s="91"/>
      <c r="N54" s="107"/>
    </row>
    <row r="55" spans="2:16" s="90" customFormat="1" ht="12.75" customHeight="1" x14ac:dyDescent="0.2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M55" s="108"/>
      <c r="N55" s="107"/>
    </row>
    <row r="56" spans="2:16" s="90" customFormat="1" ht="12.75" customHeight="1" x14ac:dyDescent="0.2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M56" s="91"/>
      <c r="N56" s="107"/>
    </row>
    <row r="57" spans="2:16" s="90" customFormat="1" ht="12.75" customHeight="1" x14ac:dyDescent="0.2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M57" s="91"/>
      <c r="N57" s="107"/>
    </row>
    <row r="58" spans="2:16" s="90" customFormat="1" ht="12.75" customHeight="1" x14ac:dyDescent="0.2">
      <c r="B58" s="109"/>
      <c r="C58" s="109"/>
      <c r="D58" s="109"/>
      <c r="E58" s="110"/>
      <c r="F58" s="110"/>
      <c r="G58" s="110"/>
      <c r="H58" s="111"/>
      <c r="I58" s="111"/>
      <c r="K58" s="107"/>
      <c r="M58" s="91"/>
    </row>
    <row r="59" spans="2:16" s="90" customFormat="1" ht="12.75" customHeigh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91"/>
    </row>
    <row r="60" spans="2:16" s="90" customFormat="1" ht="12.75" customHeight="1" x14ac:dyDescent="0.2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91"/>
    </row>
    <row r="61" spans="2:16" s="90" customFormat="1" ht="12.75" customHeight="1" x14ac:dyDescent="0.2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12"/>
    </row>
    <row r="62" spans="2:16" s="90" customFormat="1" ht="12.75" customHeight="1" x14ac:dyDescent="0.2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91"/>
    </row>
    <row r="63" spans="2:16" s="90" customFormat="1" ht="12.75" customHeight="1" x14ac:dyDescent="0.2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91"/>
      <c r="P63" s="107"/>
    </row>
    <row r="64" spans="2:16" s="90" customFormat="1" ht="12.75" customHeight="1" x14ac:dyDescent="0.2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91"/>
      <c r="P64" s="107"/>
    </row>
    <row r="65" spans="2:16" s="90" customFormat="1" ht="12.75" customHeight="1" x14ac:dyDescent="0.2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91"/>
      <c r="P65" s="107"/>
    </row>
    <row r="66" spans="2:16" s="90" customFormat="1" ht="12.75" customHeight="1" x14ac:dyDescent="0.2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91"/>
      <c r="P66" s="107"/>
    </row>
    <row r="67" spans="2:16" s="90" customFormat="1" ht="12.75" customHeight="1" x14ac:dyDescent="0.2"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91"/>
      <c r="P67" s="107"/>
    </row>
    <row r="68" spans="2:16" s="90" customFormat="1" ht="12.75" customHeight="1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91"/>
      <c r="P68" s="107"/>
    </row>
    <row r="69" spans="2:16" s="90" customFormat="1" ht="12.75" customHeight="1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91"/>
      <c r="P69" s="107"/>
    </row>
    <row r="70" spans="2:16" s="90" customFormat="1" ht="12.75" customHeight="1" x14ac:dyDescent="0.2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91"/>
      <c r="P70" s="107"/>
    </row>
    <row r="71" spans="2:16" s="90" customFormat="1" ht="12.75" customHeight="1" x14ac:dyDescent="0.2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91"/>
      <c r="P71" s="107"/>
    </row>
    <row r="72" spans="2:16" s="90" customFormat="1" ht="12.75" customHeight="1" x14ac:dyDescent="0.2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91"/>
      <c r="P72" s="107"/>
    </row>
    <row r="73" spans="2:16" s="90" customFormat="1" ht="12.75" customHeight="1" x14ac:dyDescent="0.2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91"/>
      <c r="P73" s="107"/>
    </row>
    <row r="74" spans="2:16" s="90" customFormat="1" ht="12.75" customHeight="1" x14ac:dyDescent="0.2"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91"/>
      <c r="P74" s="107"/>
    </row>
    <row r="75" spans="2:16" s="90" customFormat="1" ht="12.75" customHeight="1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91"/>
      <c r="N75" s="107"/>
    </row>
    <row r="76" spans="2:16" s="90" customFormat="1" ht="12.75" customHeight="1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91"/>
    </row>
    <row r="77" spans="2:16" s="90" customFormat="1" ht="12.75" customHeight="1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91"/>
    </row>
    <row r="78" spans="2:16" s="90" customFormat="1" ht="12.75" customHeight="1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91"/>
    </row>
    <row r="79" spans="2:16" s="90" customFormat="1" ht="12.75" customHeight="1" x14ac:dyDescent="0.2"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91"/>
    </row>
    <row r="80" spans="2:16" s="90" customFormat="1" ht="12.75" customHeight="1" x14ac:dyDescent="0.2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91"/>
    </row>
    <row r="81" spans="2:14" s="90" customFormat="1" ht="12.75" customHeight="1" x14ac:dyDescent="0.2"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91"/>
      <c r="N81" s="107"/>
    </row>
    <row r="82" spans="2:14" s="90" customFormat="1" ht="12.75" customHeight="1" x14ac:dyDescent="0.2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91"/>
    </row>
    <row r="83" spans="2:14" s="90" customFormat="1" ht="12.75" customHeight="1" x14ac:dyDescent="0.2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91"/>
    </row>
    <row r="84" spans="2:14" s="90" customFormat="1" ht="12.75" customHeight="1" x14ac:dyDescent="0.2"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91"/>
    </row>
    <row r="85" spans="2:14" s="90" customFormat="1" ht="12.75" customHeight="1" x14ac:dyDescent="0.2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91"/>
    </row>
    <row r="86" spans="2:14" s="90" customFormat="1" ht="12.75" customHeight="1" x14ac:dyDescent="0.2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91"/>
    </row>
    <row r="87" spans="2:14" s="90" customFormat="1" ht="12.75" customHeight="1" x14ac:dyDescent="0.2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91"/>
    </row>
    <row r="88" spans="2:14" s="90" customFormat="1" ht="12.75" customHeight="1" x14ac:dyDescent="0.2"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91"/>
    </row>
    <row r="89" spans="2:14" s="90" customFormat="1" ht="12.75" customHeight="1" x14ac:dyDescent="0.2">
      <c r="C89" s="109"/>
      <c r="D89" s="109"/>
      <c r="E89" s="110"/>
      <c r="F89" s="110"/>
      <c r="G89" s="110"/>
      <c r="H89" s="111"/>
      <c r="I89" s="111"/>
      <c r="K89" s="107"/>
      <c r="M89" s="91"/>
    </row>
    <row r="90" spans="2:14" s="90" customFormat="1" ht="12.75" customHeight="1" x14ac:dyDescent="0.2">
      <c r="K90" s="107"/>
      <c r="M90" s="91"/>
    </row>
    <row r="91" spans="2:14" s="90" customFormat="1" ht="12.75" customHeight="1" x14ac:dyDescent="0.2">
      <c r="M91" s="91"/>
    </row>
    <row r="92" spans="2:14" s="90" customFormat="1" ht="12.75" customHeight="1" x14ac:dyDescent="0.2">
      <c r="M92" s="91"/>
    </row>
    <row r="93" spans="2:14" s="90" customFormat="1" ht="12.75" customHeight="1" x14ac:dyDescent="0.2">
      <c r="M93" s="91"/>
    </row>
    <row r="94" spans="2:14" s="90" customFormat="1" ht="12.75" customHeight="1" x14ac:dyDescent="0.2">
      <c r="M94" s="91"/>
    </row>
    <row r="95" spans="2:14" s="90" customFormat="1" ht="12.75" customHeight="1" x14ac:dyDescent="0.2">
      <c r="M95" s="91"/>
    </row>
    <row r="96" spans="2:14" s="90" customFormat="1" ht="12.75" customHeight="1" x14ac:dyDescent="0.2">
      <c r="M96" s="91"/>
    </row>
    <row r="97" spans="13:13" s="90" customFormat="1" ht="12.75" customHeight="1" x14ac:dyDescent="0.2">
      <c r="M97" s="91"/>
    </row>
    <row r="98" spans="13:13" s="90" customFormat="1" ht="12.75" customHeight="1" x14ac:dyDescent="0.2">
      <c r="M98" s="91"/>
    </row>
    <row r="99" spans="13:13" s="90" customFormat="1" ht="12.75" customHeight="1" x14ac:dyDescent="0.2">
      <c r="M99" s="91"/>
    </row>
    <row r="100" spans="13:13" s="90" customFormat="1" ht="12.75" customHeight="1" x14ac:dyDescent="0.2">
      <c r="M100" s="91"/>
    </row>
    <row r="101" spans="13:13" s="90" customFormat="1" ht="12.75" customHeight="1" x14ac:dyDescent="0.2">
      <c r="M101" s="91"/>
    </row>
    <row r="102" spans="13:13" s="90" customFormat="1" ht="12.75" customHeight="1" x14ac:dyDescent="0.2">
      <c r="M102" s="91"/>
    </row>
    <row r="103" spans="13:13" s="90" customFormat="1" ht="12.75" customHeight="1" x14ac:dyDescent="0.2">
      <c r="M103" s="91"/>
    </row>
    <row r="104" spans="13:13" s="90" customFormat="1" ht="12.75" customHeight="1" x14ac:dyDescent="0.2">
      <c r="M104" s="91"/>
    </row>
    <row r="105" spans="13:13" s="90" customFormat="1" ht="12.75" customHeight="1" x14ac:dyDescent="0.2">
      <c r="M105" s="91"/>
    </row>
    <row r="106" spans="13:13" s="90" customFormat="1" ht="12.75" customHeight="1" x14ac:dyDescent="0.2">
      <c r="M106" s="91"/>
    </row>
    <row r="107" spans="13:13" s="90" customFormat="1" ht="12.75" customHeight="1" x14ac:dyDescent="0.2">
      <c r="M107" s="91"/>
    </row>
    <row r="108" spans="13:13" s="90" customFormat="1" ht="12.75" customHeight="1" x14ac:dyDescent="0.2">
      <c r="M108" s="91"/>
    </row>
    <row r="109" spans="13:13" s="90" customFormat="1" ht="12.75" customHeight="1" x14ac:dyDescent="0.2">
      <c r="M109" s="91"/>
    </row>
    <row r="110" spans="13:13" s="90" customFormat="1" ht="12.75" customHeight="1" x14ac:dyDescent="0.2">
      <c r="M110" s="91"/>
    </row>
    <row r="111" spans="13:13" s="90" customFormat="1" ht="12.75" customHeight="1" x14ac:dyDescent="0.2">
      <c r="M111" s="91"/>
    </row>
    <row r="112" spans="13:13" s="90" customFormat="1" ht="12.75" customHeight="1" x14ac:dyDescent="0.2">
      <c r="M112" s="91"/>
    </row>
    <row r="113" spans="13:13" s="90" customFormat="1" ht="12.75" customHeight="1" x14ac:dyDescent="0.2">
      <c r="M113" s="91"/>
    </row>
    <row r="114" spans="13:13" s="90" customFormat="1" ht="12.75" customHeight="1" x14ac:dyDescent="0.2">
      <c r="M114" s="91"/>
    </row>
    <row r="115" spans="13:13" s="90" customFormat="1" ht="12.75" customHeight="1" x14ac:dyDescent="0.2">
      <c r="M115" s="91"/>
    </row>
    <row r="116" spans="13:13" s="90" customFormat="1" ht="12.75" customHeight="1" x14ac:dyDescent="0.2">
      <c r="M116" s="91"/>
    </row>
    <row r="117" spans="13:13" s="90" customFormat="1" ht="12.75" customHeight="1" x14ac:dyDescent="0.2">
      <c r="M117" s="91"/>
    </row>
    <row r="118" spans="13:13" s="90" customFormat="1" ht="12.75" customHeight="1" x14ac:dyDescent="0.2">
      <c r="M118" s="91"/>
    </row>
    <row r="119" spans="13:13" s="90" customFormat="1" ht="12.75" customHeight="1" x14ac:dyDescent="0.2">
      <c r="M119" s="91"/>
    </row>
    <row r="120" spans="13:13" s="90" customFormat="1" ht="12.75" customHeight="1" x14ac:dyDescent="0.2">
      <c r="M120" s="91"/>
    </row>
    <row r="121" spans="13:13" s="90" customFormat="1" ht="12.75" customHeight="1" x14ac:dyDescent="0.2">
      <c r="M121" s="91"/>
    </row>
    <row r="122" spans="13:13" s="90" customFormat="1" ht="12.75" customHeight="1" x14ac:dyDescent="0.2">
      <c r="M122" s="91"/>
    </row>
    <row r="123" spans="13:13" s="90" customFormat="1" ht="12.75" customHeight="1" x14ac:dyDescent="0.2">
      <c r="M123" s="91"/>
    </row>
    <row r="124" spans="13:13" s="90" customFormat="1" ht="12.75" customHeight="1" x14ac:dyDescent="0.2">
      <c r="M124" s="91"/>
    </row>
    <row r="125" spans="13:13" s="90" customFormat="1" ht="12.75" customHeight="1" x14ac:dyDescent="0.2">
      <c r="M125" s="91"/>
    </row>
    <row r="126" spans="13:13" s="90" customFormat="1" ht="12.75" customHeight="1" x14ac:dyDescent="0.2">
      <c r="M126" s="91"/>
    </row>
    <row r="127" spans="13:13" s="90" customFormat="1" ht="12.75" customHeight="1" x14ac:dyDescent="0.2">
      <c r="M127" s="91"/>
    </row>
    <row r="128" spans="13:13" s="90" customFormat="1" ht="12.75" customHeight="1" x14ac:dyDescent="0.2">
      <c r="M128" s="91"/>
    </row>
    <row r="129" spans="13:13" s="90" customFormat="1" ht="12.75" customHeight="1" x14ac:dyDescent="0.2">
      <c r="M129" s="91"/>
    </row>
  </sheetData>
  <sheetProtection formatCells="0" formatColumns="0" formatRows="0"/>
  <customSheetViews>
    <customSheetView guid="{CA62C2D8-DCFE-4BCB-84DC-59D90FFD9F04}" showGridLines="0" showRowCol="0">
      <selection activeCell="B9" sqref="B9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3">
    <mergeCell ref="B54:J54"/>
    <mergeCell ref="L12:R12"/>
    <mergeCell ref="L13:M13"/>
  </mergeCells>
  <phoneticPr fontId="3" type="noConversion"/>
  <conditionalFormatting sqref="H3:J52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hyperlinks>
    <hyperlink ref="B54" r:id="rId2" display="http://www.Reich-mit-Plan.de"/>
    <hyperlink ref="L12" r:id="rId3" display="http://www.Reich-mit-Plan.de"/>
    <hyperlink ref="L13:M13" r:id="rId4" display="© Reich-mit-Plan.de"/>
  </hyperlinks>
  <pageMargins left="0.78740157499999996" right="0.78740157499999996" top="0.984251969" bottom="0.984251969" header="0.4921259845" footer="0.4921259845"/>
  <pageSetup paperSize="9" orientation="portrait" r:id="rId5"/>
  <headerFooter alignWithMargins="0"/>
  <ignoredErrors>
    <ignoredError sqref="H13:H52 H4:H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Einzelwerte</vt:lpstr>
    </vt:vector>
  </TitlesOfParts>
  <Company>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WebValley</cp:lastModifiedBy>
  <cp:lastPrinted>2010-06-13T16:27:11Z</cp:lastPrinted>
  <dcterms:created xsi:type="dcterms:W3CDTF">2010-06-13T11:31:28Z</dcterms:created>
  <dcterms:modified xsi:type="dcterms:W3CDTF">2017-02-17T10:39:02Z</dcterms:modified>
</cp:coreProperties>
</file>